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u2008.cz\Profiles\Home\SubrtP\My Documents\PAVEL\Mezinárodní hovory\"/>
    </mc:Choice>
  </mc:AlternateContent>
  <xr:revisionPtr revIDLastSave="0" documentId="8_{1B68F653-C2AF-4F8E-BC83-8653DA5862D6}" xr6:coauthVersionLast="36" xr6:coauthVersionMax="36" xr10:uidLastSave="{00000000-0000-0000-0000-000000000000}"/>
  <bookViews>
    <workbookView xWindow="0" yWindow="0" windowWidth="21570" windowHeight="7980" firstSheet="3" activeTab="5" xr2:uid="{B007ACAC-A7F5-497F-8360-C72493F022B6}"/>
  </bookViews>
  <sheets>
    <sheet name="0. Úvod" sheetId="1" r:id="rId1"/>
    <sheet name="1. Provoz a referenční hodnota" sheetId="2" r:id="rId2"/>
    <sheet name="2. Výnosy" sheetId="3" r:id="rId3"/>
    <sheet name="3. Náklady" sheetId="4" r:id="rId4"/>
    <sheet name="4. Marže v rámci EU" sheetId="5" r:id="rId5"/>
    <sheet name="5. EBITDA a závěry" sheetId="6" r:id="rId6"/>
    <sheet name="6. Vzorec pro VO náklady" sheetId="7" r:id="rId7"/>
    <sheet name="7. Vzorec pro MO náklady" sheetId="8" r:id="rId8"/>
    <sheet name="8. Vzorec pro náklady G&amp;A" sheetId="9" r:id="rId9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6" l="1"/>
  <c r="D15" i="6"/>
  <c r="E5" i="8" l="1"/>
  <c r="D5" i="8"/>
  <c r="C5" i="8"/>
  <c r="E6" i="7"/>
  <c r="D6" i="7"/>
  <c r="C6" i="7"/>
  <c r="E7" i="5"/>
  <c r="D7" i="5"/>
  <c r="C7" i="5"/>
  <c r="E6" i="5"/>
  <c r="D6" i="5"/>
  <c r="C6" i="5"/>
  <c r="E5" i="5"/>
  <c r="D5" i="5"/>
  <c r="C5" i="5"/>
  <c r="E4" i="5"/>
  <c r="D4" i="5"/>
  <c r="C4" i="5"/>
  <c r="E6" i="9" l="1"/>
  <c r="D6" i="9"/>
  <c r="C6" i="9"/>
  <c r="E6" i="8"/>
  <c r="D6" i="8"/>
  <c r="C6" i="8"/>
  <c r="E7" i="7"/>
  <c r="E19" i="4" s="1"/>
  <c r="E8" i="5" s="1"/>
  <c r="D7" i="7"/>
  <c r="D19" i="4" s="1"/>
  <c r="D8" i="5" s="1"/>
  <c r="C7" i="7"/>
  <c r="C19" i="4" s="1"/>
  <c r="C8" i="5" s="1"/>
  <c r="D12" i="6"/>
  <c r="C12" i="6"/>
  <c r="C24" i="2"/>
  <c r="C23" i="2"/>
  <c r="C22" i="2"/>
  <c r="C21" i="2"/>
  <c r="C20" i="2"/>
  <c r="C19" i="2"/>
  <c r="E21" i="4" l="1"/>
  <c r="E10" i="5" s="1"/>
  <c r="E14" i="5" s="1"/>
  <c r="E15" i="5" s="1"/>
  <c r="E24" i="4"/>
  <c r="E13" i="5" s="1"/>
  <c r="E20" i="4"/>
  <c r="E9" i="5" s="1"/>
  <c r="E23" i="4"/>
  <c r="E12" i="5" s="1"/>
  <c r="E22" i="4"/>
  <c r="E11" i="5" s="1"/>
  <c r="D22" i="4"/>
  <c r="D11" i="5" s="1"/>
  <c r="D21" i="4"/>
  <c r="D10" i="5" s="1"/>
  <c r="D24" i="4"/>
  <c r="D13" i="5" s="1"/>
  <c r="D20" i="4"/>
  <c r="D9" i="5" s="1"/>
  <c r="D14" i="5" s="1"/>
  <c r="D23" i="4"/>
  <c r="D12" i="5" s="1"/>
  <c r="C23" i="4"/>
  <c r="C12" i="5" s="1"/>
  <c r="C22" i="4"/>
  <c r="C11" i="5" s="1"/>
  <c r="C21" i="4"/>
  <c r="C10" i="5" s="1"/>
  <c r="C24" i="4"/>
  <c r="C13" i="5" s="1"/>
  <c r="C20" i="4"/>
  <c r="C9" i="5" s="1"/>
  <c r="C14" i="5" s="1"/>
  <c r="C15" i="5" s="1"/>
  <c r="D15" i="5" l="1"/>
</calcChain>
</file>

<file path=xl/sharedStrings.xml><?xml version="1.0" encoding="utf-8"?>
<sst xmlns="http://schemas.openxmlformats.org/spreadsheetml/2006/main" count="301" uniqueCount="210">
  <si>
    <t>Úvod</t>
  </si>
  <si>
    <t>Obsah souboru</t>
  </si>
  <si>
    <t>Název listu</t>
  </si>
  <si>
    <t>Popis</t>
  </si>
  <si>
    <t>3. Náklady</t>
  </si>
  <si>
    <t>Styl buněk</t>
  </si>
  <si>
    <t>Obsahuje data o nákladech</t>
  </si>
  <si>
    <t>Obsahuje výpočet EBITDA pro oblast elektronických komunikací a závěrečné hodnocení</t>
  </si>
  <si>
    <t>Hodnota vyplněná žadatelem</t>
  </si>
  <si>
    <t>Automaticky vyplněná hodnota napojená na buňku s hodnotou vyplněnou žadatelem nebo výpočtem</t>
  </si>
  <si>
    <t>Není potřeba vyplňovat</t>
  </si>
  <si>
    <t>Důležité informace</t>
  </si>
  <si>
    <t>2. Jednotkově účtované služby představují služby, které jsou účtované celkově či částečně na základě aktuální spotřeby.</t>
  </si>
  <si>
    <t xml:space="preserve">Data </t>
  </si>
  <si>
    <t>1.1.</t>
  </si>
  <si>
    <t>1.2.</t>
  </si>
  <si>
    <t>1.3.</t>
  </si>
  <si>
    <t>1.4.</t>
  </si>
  <si>
    <t>1.4.1.</t>
  </si>
  <si>
    <t>1.4.2.</t>
  </si>
  <si>
    <t>1.5.</t>
  </si>
  <si>
    <t>1.5.1.</t>
  </si>
  <si>
    <t>1.5.2.</t>
  </si>
  <si>
    <t>1.6.</t>
  </si>
  <si>
    <t>1.7.</t>
  </si>
  <si>
    <t>1.8.</t>
  </si>
  <si>
    <t>1.9.</t>
  </si>
  <si>
    <t>1.10</t>
  </si>
  <si>
    <t>1.11</t>
  </si>
  <si>
    <t>1.12</t>
  </si>
  <si>
    <t>1.13</t>
  </si>
  <si>
    <t>1.14</t>
  </si>
  <si>
    <t>1.15</t>
  </si>
  <si>
    <t>Číslování</t>
  </si>
  <si>
    <t>Poznámky</t>
  </si>
  <si>
    <t>Provoz v minutách</t>
  </si>
  <si>
    <t>Data</t>
  </si>
  <si>
    <t>4.1</t>
  </si>
  <si>
    <t>4.2</t>
  </si>
  <si>
    <t>4.3</t>
  </si>
  <si>
    <t>Částka v EUR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</si>
  <si>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</si>
  <si>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</si>
  <si>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</si>
  <si>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</si>
  <si>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</si>
  <si>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</si>
  <si>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</si>
  <si>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</si>
  <si>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</si>
  <si>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3.10.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</si>
  <si>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</si>
  <si>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</si>
  <si>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</si>
  <si>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</si>
  <si>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</si>
  <si>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</si>
  <si>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</si>
  <si>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</si>
  <si>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</si>
  <si>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</si>
  <si>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</si>
  <si>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Částka v EUR, náklady vztahující se pouze k poskytování služeb elektronických komunikací.</t>
  </si>
  <si>
    <t>Celkové náklady na marketing, včetně veškerých nákladů na reklamu.</t>
  </si>
  <si>
    <t>5.1</t>
  </si>
  <si>
    <t>5.2</t>
  </si>
  <si>
    <t>5.3</t>
  </si>
  <si>
    <t>5.4</t>
  </si>
  <si>
    <t>5.5</t>
  </si>
  <si>
    <t>5.10</t>
  </si>
  <si>
    <t>5.11</t>
  </si>
  <si>
    <t>5.12</t>
  </si>
  <si>
    <t>5.13</t>
  </si>
  <si>
    <t>5.14</t>
  </si>
  <si>
    <t>5.15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</si>
  <si>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</si>
  <si>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</si>
  <si>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</si>
  <si>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</si>
  <si>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</si>
  <si>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</si>
  <si>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</si>
  <si>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</si>
  <si>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</si>
  <si>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Náklady na údržbu a opravy (-)</t>
  </si>
  <si>
    <t>Náklady na reklamu (-)</t>
  </si>
  <si>
    <t>EBITDA ze služeb elektronických komunikací</t>
  </si>
  <si>
    <t>5.2.10</t>
  </si>
  <si>
    <t>5.2.11</t>
  </si>
  <si>
    <t>EBITDA ZE SLUŽEB ELEKTRONICKÝCH KOMUNIKACÍ</t>
  </si>
  <si>
    <t>6.1</t>
  </si>
  <si>
    <t>6.2</t>
  </si>
  <si>
    <t>6.3</t>
  </si>
  <si>
    <t>6.4</t>
  </si>
  <si>
    <t>Velkoobchodní náklady (propojení) za všechny regulované komunikační služby v rámci EU</t>
  </si>
  <si>
    <t>7.1</t>
  </si>
  <si>
    <t>7.2</t>
  </si>
  <si>
    <t>7.3</t>
  </si>
  <si>
    <t>8.1</t>
  </si>
  <si>
    <t>8.2</t>
  </si>
  <si>
    <t>8.3</t>
  </si>
  <si>
    <t>Přirážka z G&amp;A nákladů</t>
  </si>
  <si>
    <t>4. Marže v rámci EU</t>
  </si>
  <si>
    <t>Celkový jednotkově účtovaný provoz pro hlasová volání v pevných sítích v rámci EU</t>
  </si>
  <si>
    <t>Celkový jednotkově účtovaný provoz pro hlasová volání v mobilních sítích v rámci EU</t>
  </si>
  <si>
    <t>Odhad v případě neexistence regulace v rámci EU (je vyžadován popis metody odhadu pro každý řádek)</t>
  </si>
  <si>
    <t>Provoz v počtu SMS</t>
  </si>
  <si>
    <t>Provoz v minutách (součet 1.4.1. a 1.4.2.)</t>
  </si>
  <si>
    <t>Provoz v minutách (součet 1.5.1. a 1.5.2.)</t>
  </si>
  <si>
    <t>Maloobchodní výnosy z celkového provozu regulovaných (tj. účtovaných jednotkově a pro rezidentní zákazníky) hlasových volání v pevných sítích v rámci EU</t>
  </si>
  <si>
    <t>Náklady na ukončování regulovaných (účtovaných jednotkově a pro rezidentní zákazníky) volání v pevných sítích v rámci EU</t>
  </si>
  <si>
    <t>Celkové náklady na prodej a distribuci, včetně nákladů na zajištění chodu prodejen a dalších distribučních kanálů.</t>
  </si>
  <si>
    <t>Celkové náklady na péči o zákazníka, včetně nákladů na zajištění chodu zákaznických služeb poskytovaných koncovým uživatelům.</t>
  </si>
  <si>
    <t>Celkové náklady na správu nedobytných pohledávek, včetně nákladů vzniklých z odepisování nezaplacených dluhů zákazníků a vymáhání nedobytných pohledávek.</t>
  </si>
  <si>
    <t>Částka v EUR. Tyto náklady mohou být vypočteny jako součin množství regulovaných volání v pevných sítích v rámci EU a příslušných jednotkových nákladů na originaci. Prosím, uveďte podrobnosti výpočtu.</t>
  </si>
  <si>
    <t>Maloobchodní výnosy z celkového provozu regulovaných (tj. účtovaných jednotkově a pro rezidentní zákazníky) hlasových volání v mobilních sítích v rámci EU</t>
  </si>
  <si>
    <t>Celkový provoz regulovaných (účtovaných jednotkově a pro rezidentní zákazníky) hlasových volání v pevných sítích v rámci EU</t>
  </si>
  <si>
    <t>Náklady na roaming a propojení (-)</t>
  </si>
  <si>
    <t>Personální náklady (-)</t>
  </si>
  <si>
    <t>Náklady třetích stran (-)</t>
  </si>
  <si>
    <t>Ostatní provozní náklady (-)</t>
  </si>
  <si>
    <t>Nedobytné pohledávky (-)</t>
  </si>
  <si>
    <t>Pokud žádáte o výjimku z regulované komunikace v rámci EU, je nutné tento soubor řádně vyplnit</t>
  </si>
  <si>
    <t>2. Výnosy</t>
  </si>
  <si>
    <t>Vstup v podobě (a) marže v rámci EU a (b) marže za elektronické komunikace vypočítané z dalších vstupů</t>
  </si>
  <si>
    <t>Výstup z výpočtu (a) maloobchodní čisté marže z roamingu a (b) marže mobilních služeb</t>
  </si>
  <si>
    <t>Celkový provoz regulovaných (účtovaných jednotkově a pro rezidentní zákazníky) hlasových volání v pevných sítích v rámci EU s terminací v pevných sítích</t>
  </si>
  <si>
    <t>Celkový provoz regulovaných (jednotkově účtovaných a pro rezidentní zákazníky) hlasových volání v pevných sítích v rámci EU s terminací v mobilních sítích</t>
  </si>
  <si>
    <t>Celkový provoz regulovaných (účtovaných jednotkově a pro rezidentní zákazníky) hlasových volání v mobilních sítích v rámci EU</t>
  </si>
  <si>
    <t>Celkový provoz regulovaných (účtovaných jednotkově a pro rezidentní zákazníky) hlasových volání v mobilních sítích v rámci EU s terminací v pevných sítích</t>
  </si>
  <si>
    <t>Celkový provoz regulovaných (účtovaných jednotkově a pro rezidentní zákazníky) hlasových volání v mobilních sítích v rámci EU s terminací v mobilních sítích</t>
  </si>
  <si>
    <t>Celkový provoz maloobchodních hlasových volání v pevných sítích</t>
  </si>
  <si>
    <t>Celkový provoz maloobchodních hlasových volání v mobilních sítích</t>
  </si>
  <si>
    <t>Celkový provoz maloobchodních SMS odeslaných v mobilních sítích</t>
  </si>
  <si>
    <t>Celkový provoz regulovaných (účtovaných jednotkově a pro rezidentní zákazníky) SMS odeslaných v mobilních sítích v rámci EU</t>
  </si>
  <si>
    <t>Celkový jednotkově účtovaný provoz SMS odeslaných v mobilních sítích v rámci EU</t>
  </si>
  <si>
    <t>Poměr celkového provozu regulovaných (tj. účtovaných jednotkově a pro rezidentní zákazníky) hlasových volání v pevných sítích v rámci EU ku celkovému počtu hlasových volání v pevných sítích</t>
  </si>
  <si>
    <t>Poměr celkového provozu regulovaných (tj. účtovaných jednotkově a pro rezidentní zákazníky) hlasových volání v mobilních sítích v rámci EU ku celkovému počtu hlasových volání v mobilních sítích</t>
  </si>
  <si>
    <t>Poměr celkového provozu regulovaných (tj. účtovaných jednotkově a pro rezidentní zákazníky) SMS odeslaných v mobilních sítích v rámci EU ku celkovému počtu SMS odeslaných v mobilních sítích</t>
  </si>
  <si>
    <t>Poměr celkového jednotkově účtovaného provozu hlasových volání v pevných sítích v rámci EU ku celkovému počtu hlasových volání v pevných sítích</t>
  </si>
  <si>
    <t>Poměr celkového jednotkově účtovaného provozu hlasových volání v mobilních sítích v rámci EU ku celkovému počtu hlasových volání v mobilních sítích</t>
  </si>
  <si>
    <t>Poměr celkového jednotkově účtovaného provozu SMS odeslaných v mobilních sítích v rámci EU ku celkovému počtu SMS odeslaných v mobilních sítích</t>
  </si>
  <si>
    <t>Maloobchodní výnosy z celkového provozu regulovaných (tj. účtovaných jednotkově a pro rezidentní zákazníky) SMS odeslaných v mobilních sítích v rámci EU</t>
  </si>
  <si>
    <t>Částka v EUR. Tyto náklady mohou být vypočteny jako součin množství regulovaných volání v mobilních sítích v rámci EU a příslušných jednotkových nákladů na originaci. Prosím, uveďte podrobnosti výpočtu.</t>
  </si>
  <si>
    <t>Částka v EUR. Tyto náklady mohou být vypočteny jako součin množství regulovaných SMS odeslaných v mobilních sítích v rámci EU a příslušných jednotkových nákladů na originaci. Prosím, uveďte podrobnosti výpočtu.</t>
  </si>
  <si>
    <t>Náklady na ukončování regulovaných (účtovaných jednotkově a pro rezidentní zákazníky) volání v mobilních sítích v rámci EU</t>
  </si>
  <si>
    <t>Náklady na ukončování regulovaných (účtovaných jednotkově a pro rezidentní zákazníky) SMS odeslaných v mobilních sítích v rámci EU</t>
  </si>
  <si>
    <t>Tranzitní náklady na regulované (účtované jednotkově a pro rezidentní zákazníky) volání v pevných sítích v rámci EU</t>
  </si>
  <si>
    <t>Tranzitní náklady na regulované (účtované jednotkově a pro rezidentní zákazníky) volání v mobilních sítích v rámci EU</t>
  </si>
  <si>
    <t>Tranzitní náklady na regulované (účtované jednotkově a pro rezidentní zákazníky) SMS odeslaných v mobilních sítích v rámci EU</t>
  </si>
  <si>
    <t>Celkové maloobchodní náklady na vyúčtování a příjem plateb, včetně nákladů spojených se zpracováním, kalkulací, vytvořením a zasláním aktuálního vyúčtování zákazníkovi.</t>
  </si>
  <si>
    <t>Výnosy z regulovaných (účtovaných jednotkově a pro rezidentních zákazníky) komunikačních služeb v rámci EU (+)</t>
  </si>
  <si>
    <t>Odhad v případě neexistence regulace v rámci EU</t>
  </si>
  <si>
    <t>Celkové výnosy ze služeb elektronických komunikací (+)</t>
  </si>
  <si>
    <t>Celkové maloobchodní výnosy ze služeb elektronických komunikací</t>
  </si>
  <si>
    <t>Celkové maloobchodní výnosy z regulovaných (účtovaných jednotkově a pro rezidentní zákazníky) komunikačních služeb v rámci EU</t>
  </si>
  <si>
    <t>1. Provoz a referenční hodnota</t>
  </si>
  <si>
    <t>Obsahuje data o provozu a referenční hodnotu</t>
  </si>
  <si>
    <t>Výstup z výpočtu poměru k referenční hodnotě BEREC</t>
  </si>
  <si>
    <t>Výstup z výpočtu poměru k referenční hodnotě BEREC pouze pro první rok žádosti. Z důvodu chybějícího členění dat, ke referenční hodnota BEREC pro první rok vypočtena za použití celkového jednotkově účtovaného provozu, a ne pouze za rezidentní spotřebitele.</t>
  </si>
  <si>
    <r>
      <t>3. Položky ve sloupcích "Odhad v případě neexistence regulace v rámci EU" jsou použity pro odhad Marginbez</t>
    </r>
    <r>
      <rPr>
        <vertAlign val="subscript"/>
        <sz val="11"/>
        <color theme="1"/>
        <rFont val="Calibri"/>
        <family val="2"/>
        <charset val="238"/>
        <scheme val="minor"/>
      </rPr>
      <t>reg</t>
    </r>
    <r>
      <rPr>
        <sz val="11"/>
        <color theme="1"/>
        <rFont val="Calibri"/>
        <family val="2"/>
        <charset val="238"/>
        <scheme val="minor"/>
      </rPr>
      <t>.</t>
    </r>
  </si>
  <si>
    <t>Podíl nákladů na vyúčtování a příjem plateb, včetně nákladů spojených se zpracováním, kalkulací, vytvořením a zasláním aktuálního vyúčtování zákazníkovi.</t>
  </si>
  <si>
    <t>Podíl nákladů na prodej a distribuci, včetně nákladů na zajištění chodu prodejen a dalších distribučních kanálů.</t>
  </si>
  <si>
    <t>Podíl nákladů na péči o zákazníka, včetně nákladů na zajištění chodu zákaznických služeb poskytovaných koncovým uživatelům.</t>
  </si>
  <si>
    <t>Podíl nákladů na správu nedobytných pohledávek, včetně nákladů vzniklých z odepisování nezaplacených dluhů zákazníků a vymáhání nedobytných pohledávek.</t>
  </si>
  <si>
    <t>Podíl nákladů na marketing, včetně veškerých nákladů na reklamu.</t>
  </si>
  <si>
    <t>Podíl nákladů na prodej a distribuci, včetně nákladů na zajištění chodu prodejen a dalších distribučních kanálů. (-)</t>
  </si>
  <si>
    <t>Podíl nákladů na péči o zákazníka, včetně nákladů na zajištění chodu zákaznických služeb poskytovaných koncovým uživatelům. (-)</t>
  </si>
  <si>
    <t>Podíl nákladů na správu nedobytných pohledávek, včetně nákladů vzniklých z odepisování nezaplacených dluhů zákazníků a vymáhání nedobytných pohledávek. (-)</t>
  </si>
  <si>
    <t>Podíl nákladů na marketing, včetně veškerých nákladů na reklamu. (-)</t>
  </si>
  <si>
    <t>Podíl nákladů na vyúčtování a příjem plateb, včetně nákladů spojených se zpracováním, kalkulací, vytvořením a zasláním aktuálního vyúčtování zákazníkovi. (-)</t>
  </si>
  <si>
    <t>Regulace v rámci EU značně sníží schopnost žadatele zajistit udržitelnost jeho modelu pro stanovení vnitrostátních cen.</t>
  </si>
  <si>
    <t>Velkoobchodní výnosy (roaming a propojení) ze všech služeb (roaming v domovské sítí-inbound, služby terminace provozu od vnitrostátních a mezinárodních operátorů) poskytnutých třetím operátorům</t>
  </si>
  <si>
    <t>Velkoobchodní náklady (roaming a propojení) ze všech služeb (roaming v zahraničí-outbound, služby terminace provozu od vnitrostátních a mezinárodních operátorů) dodaných třetími operátory</t>
  </si>
  <si>
    <t>5. EBITDA a závěry</t>
  </si>
  <si>
    <t>6. Vzorec pro VO náklady</t>
  </si>
  <si>
    <t>8. Vzorec pro náklady G&amp;A</t>
  </si>
  <si>
    <t>7. Vzorec pro MO náklady</t>
  </si>
  <si>
    <t>Obsahuje data pro výpočet přirážky za režijní a administrativní náklady  (G&amp;A)</t>
  </si>
  <si>
    <t>Obsahuje výpočet čisté marže z komunikací v rámci EU</t>
  </si>
  <si>
    <t>Obsahuje data o tržbách</t>
  </si>
  <si>
    <t>Obsahuje data potřebná pro výpočet podílu pro alokaci velkoobchodních komerčních nákladů</t>
  </si>
  <si>
    <t>Obsahuje data potřebná pro výpočet podílu pro alokaci maloobchodních společných a sdílených nákladů</t>
  </si>
  <si>
    <t>1. Veškeré náklady by měly být uvedeny jako kladné hodnoty (tedy bez mínusového znaménka).</t>
  </si>
  <si>
    <t>4. Rezidentní spotřebitel je spotřebitel podle definice Kodexu.</t>
  </si>
  <si>
    <t>5. Pokud je EBITDA pro oblast elektronických komunikací zahrnuta v účetních výkazech vydaných operátorem, operátor může zvážit vyplnění pouze řádku 12 listu 5 (EBITDA a závěry).</t>
  </si>
  <si>
    <t>6. Rozdíly v odhadech regulovaných (sloupec D, list 3) a neregulovaných nákladů (sloupec E, list 3) mohou být převážně způsobeny rozdílným provozem.</t>
  </si>
  <si>
    <t>Skutečné údaje za posledních 12 měsíců</t>
  </si>
  <si>
    <t>Odhadované údaje (je vyžadován popis metody odhadu pro každý řádek)</t>
  </si>
  <si>
    <t>(upřesnit období, např. 1/4/18-31/3/19)</t>
  </si>
  <si>
    <t>(upřesnit období období, např. 15/5/2019-14/5/2020)</t>
  </si>
  <si>
    <t>(upřesnit období, např. 15/5/2019-14/5/2020 - stejné jako v předchozím sloupci)</t>
  </si>
  <si>
    <t>(upřesnit období, např. 15/5/2019-14/5/2020)</t>
  </si>
  <si>
    <t>Síťové náklady na originaci regulovaných (účtovaných jednotkově a pro rezidentní zákazníky) volání v pevných sítích v rámci EU</t>
  </si>
  <si>
    <t>Síťové náklady na originaci regulovaných (účtovaných jednotkově a pro rezidentní zákazníky) volání v mobilních sítích v rámci EU</t>
  </si>
  <si>
    <t>Síťové náklady na originaci regulovaných (účtovaných jednotkově a pro rezidentní zákazníky) SMS odeslaných v mobilních sítích v rámci EU</t>
  </si>
  <si>
    <t>Celkové velkoobchodní náklady, včetně nákladů spojených s testováním/monitorování sítě, provozních nákladů, nákladů na management, zučtování dat (data-clearing), finanční zúčtování a uzavírání smluv.</t>
  </si>
  <si>
    <t>Podíl velkoobchodních nákladů.</t>
  </si>
  <si>
    <t>Odhadované údaje</t>
  </si>
  <si>
    <t>Síťové náklady na regulované (účtované jednotkově a pro rezidentní zákazníky) komunikační služby v rámci EU (-)</t>
  </si>
  <si>
    <t>Terminační náklady na regulované (účtované jednotkově a pro rezidentní zákazníky) komunikační služby v rámci EU (-)</t>
  </si>
  <si>
    <t>Tranzitní náklady na regulované (účtované jednotkově a pro rezidentní zákazníky) komunikační služby v rámci EU (-)</t>
  </si>
  <si>
    <t>Podíl velkoobchodních nákladů (-)</t>
  </si>
  <si>
    <t>Čistá marže v rámci EU bez režijních a správních nákladů (G&amp;A)</t>
  </si>
  <si>
    <t>Čistá marže z komunikací v rámci EU</t>
  </si>
  <si>
    <t>Procentní hodnocení (snížení marže za komunikace v rámci EU / EBITDA ze služeb elektronických komunikací)</t>
  </si>
  <si>
    <t>Podíl alokace velkoobchodních nákladů</t>
  </si>
  <si>
    <t>Podíl alokace maloobchodních společných a sdílených nákladů</t>
  </si>
  <si>
    <t>Celkové režijní a správní náklady (G&amp;A costs) žadatele</t>
  </si>
  <si>
    <r>
      <t xml:space="preserve">Celkové náklady žadatele (na síť, maloobchodní, velkoobchodní, </t>
    </r>
    <r>
      <rPr>
        <sz val="11"/>
        <rFont val="Calibri"/>
        <family val="2"/>
        <charset val="238"/>
      </rPr>
      <t>G&amp;A</t>
    </r>
    <r>
      <rPr>
        <sz val="11"/>
        <color theme="1"/>
        <rFont val="Calibri"/>
        <family val="2"/>
      </rPr>
      <t>, atd.)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</si>
</sst>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61"/>
    </font>
    <font>
      <b/>
      <u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B1A0C7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/>
    <xf numFmtId="2" fontId="3" fillId="3" borderId="1" xfId="0" applyNumberFormat="1" applyFont="1" applyFill="1" applyBorder="1"/>
    <xf numFmtId="2" fontId="3" fillId="4" borderId="1" xfId="0" applyNumberFormat="1" applyFont="1" applyFill="1" applyBorder="1"/>
    <xf numFmtId="2" fontId="3" fillId="5" borderId="1" xfId="0" applyNumberFormat="1" applyFont="1" applyFill="1" applyBorder="1"/>
    <xf numFmtId="2" fontId="3" fillId="6" borderId="1" xfId="0" applyNumberFormat="1" applyFont="1" applyFill="1" applyBorder="1"/>
    <xf numFmtId="2" fontId="3" fillId="7" borderId="1" xfId="0" applyNumberFormat="1" applyFont="1" applyFill="1" applyBorder="1"/>
    <xf numFmtId="0" fontId="3" fillId="8" borderId="0" xfId="0" applyFont="1" applyFill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3" fillId="7" borderId="1" xfId="0" applyFont="1" applyFill="1" applyBorder="1"/>
    <xf numFmtId="9" fontId="3" fillId="2" borderId="1" xfId="1" applyFont="1" applyFill="1" applyBorder="1" applyAlignment="1">
      <alignment wrapText="1"/>
    </xf>
    <xf numFmtId="0" fontId="3" fillId="9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12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0" fontId="3" fillId="2" borderId="1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10" fontId="3" fillId="11" borderId="1" xfId="1" applyNumberFormat="1" applyFont="1" applyFill="1" applyBorder="1" applyAlignment="1">
      <alignment vertical="center" wrapText="1"/>
    </xf>
    <xf numFmtId="10" fontId="3" fillId="6" borderId="1" xfId="1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9ED2B-7262-4F43-A915-9C94BF5C67FA}">
  <dimension ref="A1:B34"/>
  <sheetViews>
    <sheetView workbookViewId="0">
      <selection activeCell="K12" sqref="K12"/>
    </sheetView>
  </sheetViews>
  <sheetFormatPr defaultRowHeight="15" x14ac:dyDescent="0.25"/>
  <cols>
    <col min="1" max="1" width="51.7109375" customWidth="1"/>
  </cols>
  <sheetData>
    <row r="1" spans="1:2" x14ac:dyDescent="0.25">
      <c r="A1" s="9" t="s">
        <v>0</v>
      </c>
    </row>
    <row r="3" spans="1:2" x14ac:dyDescent="0.25">
      <c r="A3" t="s">
        <v>122</v>
      </c>
    </row>
    <row r="5" spans="1:2" x14ac:dyDescent="0.25">
      <c r="A5" s="10" t="s">
        <v>1</v>
      </c>
    </row>
    <row r="7" spans="1:2" x14ac:dyDescent="0.25">
      <c r="A7" s="8" t="s">
        <v>2</v>
      </c>
      <c r="B7" s="8" t="s">
        <v>3</v>
      </c>
    </row>
    <row r="8" spans="1:2" x14ac:dyDescent="0.25">
      <c r="A8" t="s">
        <v>156</v>
      </c>
      <c r="B8" t="s">
        <v>157</v>
      </c>
    </row>
    <row r="9" spans="1:2" x14ac:dyDescent="0.25">
      <c r="A9" t="s">
        <v>123</v>
      </c>
      <c r="B9" t="s">
        <v>180</v>
      </c>
    </row>
    <row r="10" spans="1:2" x14ac:dyDescent="0.25">
      <c r="A10" t="s">
        <v>4</v>
      </c>
      <c r="B10" t="s">
        <v>6</v>
      </c>
    </row>
    <row r="11" spans="1:2" x14ac:dyDescent="0.25">
      <c r="A11" t="s">
        <v>102</v>
      </c>
      <c r="B11" t="s">
        <v>179</v>
      </c>
    </row>
    <row r="12" spans="1:2" x14ac:dyDescent="0.25">
      <c r="A12" t="s">
        <v>174</v>
      </c>
      <c r="B12" t="s">
        <v>7</v>
      </c>
    </row>
    <row r="13" spans="1:2" x14ac:dyDescent="0.25">
      <c r="A13" t="s">
        <v>175</v>
      </c>
      <c r="B13" t="s">
        <v>181</v>
      </c>
    </row>
    <row r="14" spans="1:2" x14ac:dyDescent="0.25">
      <c r="A14" t="s">
        <v>177</v>
      </c>
      <c r="B14" t="s">
        <v>182</v>
      </c>
    </row>
    <row r="15" spans="1:2" x14ac:dyDescent="0.25">
      <c r="A15" t="s">
        <v>176</v>
      </c>
      <c r="B15" t="s">
        <v>178</v>
      </c>
    </row>
    <row r="17" spans="1:2" x14ac:dyDescent="0.25">
      <c r="A17" s="10" t="s">
        <v>5</v>
      </c>
    </row>
    <row r="18" spans="1:2" x14ac:dyDescent="0.25">
      <c r="A18" s="10"/>
    </row>
    <row r="19" spans="1:2" x14ac:dyDescent="0.25">
      <c r="A19" s="1"/>
      <c r="B19" t="s">
        <v>124</v>
      </c>
    </row>
    <row r="20" spans="1:2" x14ac:dyDescent="0.25">
      <c r="A20" s="2"/>
      <c r="B20" t="s">
        <v>8</v>
      </c>
    </row>
    <row r="21" spans="1:2" x14ac:dyDescent="0.25">
      <c r="A21" s="3"/>
      <c r="B21" t="s">
        <v>9</v>
      </c>
    </row>
    <row r="22" spans="1:2" x14ac:dyDescent="0.25">
      <c r="A22" s="4"/>
      <c r="B22" t="s">
        <v>158</v>
      </c>
    </row>
    <row r="23" spans="1:2" x14ac:dyDescent="0.25">
      <c r="A23" s="5"/>
      <c r="B23" t="s">
        <v>159</v>
      </c>
    </row>
    <row r="24" spans="1:2" x14ac:dyDescent="0.25">
      <c r="A24" s="6"/>
      <c r="B24" t="s">
        <v>125</v>
      </c>
    </row>
    <row r="25" spans="1:2" x14ac:dyDescent="0.25">
      <c r="A25" s="7"/>
      <c r="B25" t="s">
        <v>10</v>
      </c>
    </row>
    <row r="27" spans="1:2" x14ac:dyDescent="0.25">
      <c r="A27" s="11" t="s">
        <v>11</v>
      </c>
    </row>
    <row r="28" spans="1:2" x14ac:dyDescent="0.25">
      <c r="A28" s="11"/>
    </row>
    <row r="29" spans="1:2" x14ac:dyDescent="0.25">
      <c r="A29" t="s">
        <v>183</v>
      </c>
    </row>
    <row r="30" spans="1:2" x14ac:dyDescent="0.25">
      <c r="A30" t="s">
        <v>12</v>
      </c>
    </row>
    <row r="31" spans="1:2" ht="18" x14ac:dyDescent="0.35">
      <c r="A31" t="s">
        <v>160</v>
      </c>
    </row>
    <row r="32" spans="1:2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C28C-7B55-4AEE-82B8-141948C1BA2A}">
  <dimension ref="A4:F24"/>
  <sheetViews>
    <sheetView workbookViewId="0">
      <selection activeCell="D11" sqref="D11"/>
    </sheetView>
  </sheetViews>
  <sheetFormatPr defaultRowHeight="15" x14ac:dyDescent="0.25"/>
  <cols>
    <col min="1" max="1" width="11.28515625" style="12" customWidth="1"/>
    <col min="2" max="2" width="39.140625" style="12" customWidth="1"/>
    <col min="3" max="3" width="35.5703125" style="12" bestFit="1" customWidth="1"/>
    <col min="4" max="4" width="38.28515625" style="12" bestFit="1" customWidth="1"/>
    <col min="5" max="5" width="62.85546875" style="12" bestFit="1" customWidth="1"/>
    <col min="6" max="6" width="39.28515625" style="12" bestFit="1" customWidth="1"/>
    <col min="7" max="16384" width="9.140625" style="12"/>
  </cols>
  <sheetData>
    <row r="4" spans="1:6" ht="30" x14ac:dyDescent="0.25">
      <c r="A4" s="14"/>
      <c r="B4" s="14"/>
      <c r="C4" s="24" t="s">
        <v>187</v>
      </c>
      <c r="D4" s="24" t="s">
        <v>188</v>
      </c>
      <c r="E4" s="24" t="s">
        <v>105</v>
      </c>
      <c r="F4" s="14"/>
    </row>
    <row r="5" spans="1:6" ht="30" x14ac:dyDescent="0.25">
      <c r="A5" s="29" t="s">
        <v>33</v>
      </c>
      <c r="B5" s="42" t="s">
        <v>13</v>
      </c>
      <c r="C5" s="25" t="s">
        <v>189</v>
      </c>
      <c r="D5" s="25" t="s">
        <v>190</v>
      </c>
      <c r="E5" s="25" t="s">
        <v>191</v>
      </c>
      <c r="F5" s="42" t="s">
        <v>34</v>
      </c>
    </row>
    <row r="6" spans="1:6" ht="30" x14ac:dyDescent="0.25">
      <c r="A6" s="31" t="s">
        <v>14</v>
      </c>
      <c r="B6" s="31" t="s">
        <v>103</v>
      </c>
      <c r="C6" s="32"/>
      <c r="D6" s="43"/>
      <c r="E6" s="43"/>
      <c r="F6" s="31" t="s">
        <v>35</v>
      </c>
    </row>
    <row r="7" spans="1:6" ht="45" x14ac:dyDescent="0.25">
      <c r="A7" s="31" t="s">
        <v>15</v>
      </c>
      <c r="B7" s="31" t="s">
        <v>104</v>
      </c>
      <c r="C7" s="32"/>
      <c r="D7" s="43"/>
      <c r="E7" s="43"/>
      <c r="F7" s="31" t="s">
        <v>35</v>
      </c>
    </row>
    <row r="8" spans="1:6" ht="30" x14ac:dyDescent="0.25">
      <c r="A8" s="31" t="s">
        <v>16</v>
      </c>
      <c r="B8" s="31" t="s">
        <v>135</v>
      </c>
      <c r="C8" s="32"/>
      <c r="D8" s="43"/>
      <c r="E8" s="43"/>
      <c r="F8" s="31" t="s">
        <v>106</v>
      </c>
    </row>
    <row r="9" spans="1:6" ht="60" x14ac:dyDescent="0.25">
      <c r="A9" s="31" t="s">
        <v>17</v>
      </c>
      <c r="B9" s="31" t="s">
        <v>116</v>
      </c>
      <c r="C9" s="32"/>
      <c r="D9" s="32"/>
      <c r="E9" s="32"/>
      <c r="F9" s="31" t="s">
        <v>107</v>
      </c>
    </row>
    <row r="10" spans="1:6" ht="60" x14ac:dyDescent="0.25">
      <c r="A10" s="31" t="s">
        <v>18</v>
      </c>
      <c r="B10" s="31" t="s">
        <v>126</v>
      </c>
      <c r="C10" s="32"/>
      <c r="D10" s="32"/>
      <c r="E10" s="32"/>
      <c r="F10" s="31" t="s">
        <v>35</v>
      </c>
    </row>
    <row r="11" spans="1:6" ht="60" x14ac:dyDescent="0.25">
      <c r="A11" s="31" t="s">
        <v>19</v>
      </c>
      <c r="B11" s="31" t="s">
        <v>127</v>
      </c>
      <c r="C11" s="32"/>
      <c r="D11" s="32"/>
      <c r="E11" s="32"/>
      <c r="F11" s="31" t="s">
        <v>35</v>
      </c>
    </row>
    <row r="12" spans="1:6" ht="60" x14ac:dyDescent="0.25">
      <c r="A12" s="31" t="s">
        <v>20</v>
      </c>
      <c r="B12" s="31" t="s">
        <v>128</v>
      </c>
      <c r="C12" s="32"/>
      <c r="D12" s="32"/>
      <c r="E12" s="32"/>
      <c r="F12" s="31" t="s">
        <v>108</v>
      </c>
    </row>
    <row r="13" spans="1:6" ht="60" x14ac:dyDescent="0.25">
      <c r="A13" s="31" t="s">
        <v>21</v>
      </c>
      <c r="B13" s="31" t="s">
        <v>129</v>
      </c>
      <c r="C13" s="32"/>
      <c r="D13" s="32"/>
      <c r="E13" s="32"/>
      <c r="F13" s="31" t="s">
        <v>35</v>
      </c>
    </row>
    <row r="14" spans="1:6" ht="60" x14ac:dyDescent="0.25">
      <c r="A14" s="31" t="s">
        <v>22</v>
      </c>
      <c r="B14" s="31" t="s">
        <v>130</v>
      </c>
      <c r="C14" s="32"/>
      <c r="D14" s="32"/>
      <c r="E14" s="32"/>
      <c r="F14" s="31" t="s">
        <v>35</v>
      </c>
    </row>
    <row r="15" spans="1:6" ht="60" x14ac:dyDescent="0.25">
      <c r="A15" s="31" t="s">
        <v>23</v>
      </c>
      <c r="B15" s="31" t="s">
        <v>134</v>
      </c>
      <c r="C15" s="32"/>
      <c r="D15" s="32"/>
      <c r="E15" s="32"/>
      <c r="F15" s="31" t="s">
        <v>106</v>
      </c>
    </row>
    <row r="16" spans="1:6" ht="30" x14ac:dyDescent="0.25">
      <c r="A16" s="31" t="s">
        <v>24</v>
      </c>
      <c r="B16" s="31" t="s">
        <v>131</v>
      </c>
      <c r="C16" s="32"/>
      <c r="D16" s="43"/>
      <c r="E16" s="43"/>
      <c r="F16" s="31" t="s">
        <v>35</v>
      </c>
    </row>
    <row r="17" spans="1:6" ht="30" x14ac:dyDescent="0.25">
      <c r="A17" s="31" t="s">
        <v>25</v>
      </c>
      <c r="B17" s="31" t="s">
        <v>132</v>
      </c>
      <c r="C17" s="32"/>
      <c r="D17" s="43"/>
      <c r="E17" s="43"/>
      <c r="F17" s="31" t="s">
        <v>35</v>
      </c>
    </row>
    <row r="18" spans="1:6" ht="30" x14ac:dyDescent="0.25">
      <c r="A18" s="31" t="s">
        <v>26</v>
      </c>
      <c r="B18" s="31" t="s">
        <v>133</v>
      </c>
      <c r="C18" s="32"/>
      <c r="D18" s="43"/>
      <c r="E18" s="43"/>
      <c r="F18" s="31" t="s">
        <v>106</v>
      </c>
    </row>
    <row r="19" spans="1:6" ht="75" x14ac:dyDescent="0.25">
      <c r="A19" s="31" t="s">
        <v>27</v>
      </c>
      <c r="B19" s="31" t="s">
        <v>136</v>
      </c>
      <c r="C19" s="44" t="e">
        <f t="shared" ref="C19" si="0">+C9/C16</f>
        <v>#DIV/0!</v>
      </c>
      <c r="D19" s="43"/>
      <c r="E19" s="43"/>
      <c r="F19" s="36"/>
    </row>
    <row r="20" spans="1:6" ht="75" x14ac:dyDescent="0.25">
      <c r="A20" s="31" t="s">
        <v>28</v>
      </c>
      <c r="B20" s="31" t="s">
        <v>137</v>
      </c>
      <c r="C20" s="44" t="e">
        <f>+C12/C17</f>
        <v>#DIV/0!</v>
      </c>
      <c r="D20" s="43"/>
      <c r="E20" s="43"/>
      <c r="F20" s="36"/>
    </row>
    <row r="21" spans="1:6" ht="75" x14ac:dyDescent="0.25">
      <c r="A21" s="31" t="s">
        <v>29</v>
      </c>
      <c r="B21" s="31" t="s">
        <v>138</v>
      </c>
      <c r="C21" s="44" t="e">
        <f>+C15/C18</f>
        <v>#DIV/0!</v>
      </c>
      <c r="D21" s="43"/>
      <c r="E21" s="43"/>
      <c r="F21" s="36"/>
    </row>
    <row r="22" spans="1:6" ht="60" x14ac:dyDescent="0.25">
      <c r="A22" s="31" t="s">
        <v>30</v>
      </c>
      <c r="B22" s="31" t="s">
        <v>139</v>
      </c>
      <c r="C22" s="45" t="e">
        <f>+C6/C16</f>
        <v>#DIV/0!</v>
      </c>
      <c r="D22" s="36"/>
      <c r="E22" s="36"/>
      <c r="F22" s="36"/>
    </row>
    <row r="23" spans="1:6" ht="60" x14ac:dyDescent="0.25">
      <c r="A23" s="31" t="s">
        <v>31</v>
      </c>
      <c r="B23" s="31" t="s">
        <v>140</v>
      </c>
      <c r="C23" s="45" t="e">
        <f>+C7/C17</f>
        <v>#DIV/0!</v>
      </c>
      <c r="D23" s="36"/>
      <c r="E23" s="36"/>
      <c r="F23" s="36"/>
    </row>
    <row r="24" spans="1:6" ht="60" x14ac:dyDescent="0.25">
      <c r="A24" s="31" t="s">
        <v>32</v>
      </c>
      <c r="B24" s="31" t="s">
        <v>141</v>
      </c>
      <c r="C24" s="45" t="e">
        <f>+C8/C18</f>
        <v>#DIV/0!</v>
      </c>
      <c r="D24" s="36"/>
      <c r="E24" s="36"/>
      <c r="F24" s="3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E0B1-9FF0-44EA-934E-ECC8A7CA5EBE}">
  <dimension ref="A2:F6"/>
  <sheetViews>
    <sheetView workbookViewId="0">
      <selection activeCell="C14" sqref="C14"/>
    </sheetView>
  </sheetViews>
  <sheetFormatPr defaultRowHeight="15" x14ac:dyDescent="0.25"/>
  <cols>
    <col min="1" max="1" width="11" bestFit="1" customWidth="1"/>
    <col min="2" max="2" width="32.85546875" customWidth="1"/>
    <col min="3" max="3" width="35.5703125" bestFit="1" customWidth="1"/>
    <col min="4" max="4" width="38.28515625" bestFit="1" customWidth="1"/>
    <col min="5" max="5" width="62.85546875" bestFit="1" customWidth="1"/>
    <col min="6" max="6" width="15.85546875" bestFit="1" customWidth="1"/>
  </cols>
  <sheetData>
    <row r="2" spans="1:6" ht="30" x14ac:dyDescent="0.25">
      <c r="A2" s="14"/>
      <c r="B2" s="14"/>
      <c r="C2" s="24" t="s">
        <v>187</v>
      </c>
      <c r="D2" s="24" t="s">
        <v>188</v>
      </c>
      <c r="E2" s="24" t="s">
        <v>105</v>
      </c>
      <c r="F2" s="14"/>
    </row>
    <row r="3" spans="1:6" ht="30" x14ac:dyDescent="0.25">
      <c r="A3" s="29" t="s">
        <v>33</v>
      </c>
      <c r="B3" s="29" t="s">
        <v>36</v>
      </c>
      <c r="C3" s="25" t="s">
        <v>189</v>
      </c>
      <c r="D3" s="25" t="s">
        <v>192</v>
      </c>
      <c r="E3" s="25" t="s">
        <v>191</v>
      </c>
      <c r="F3" s="29" t="s">
        <v>34</v>
      </c>
    </row>
    <row r="4" spans="1:6" ht="75" x14ac:dyDescent="0.25">
      <c r="A4" s="30" t="s">
        <v>37</v>
      </c>
      <c r="B4" s="31" t="s">
        <v>109</v>
      </c>
      <c r="C4" s="32"/>
      <c r="D4" s="32"/>
      <c r="E4" s="32"/>
      <c r="F4" s="31" t="s">
        <v>40</v>
      </c>
    </row>
    <row r="5" spans="1:6" ht="75" x14ac:dyDescent="0.25">
      <c r="A5" s="30" t="s">
        <v>38</v>
      </c>
      <c r="B5" s="31" t="s">
        <v>115</v>
      </c>
      <c r="C5" s="32"/>
      <c r="D5" s="32"/>
      <c r="E5" s="32"/>
      <c r="F5" s="31" t="s">
        <v>40</v>
      </c>
    </row>
    <row r="6" spans="1:6" ht="90" x14ac:dyDescent="0.25">
      <c r="A6" s="30" t="s">
        <v>39</v>
      </c>
      <c r="B6" s="31" t="s">
        <v>142</v>
      </c>
      <c r="C6" s="32"/>
      <c r="D6" s="32"/>
      <c r="E6" s="32"/>
      <c r="F6" s="31" t="s">
        <v>40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FEAD-C8BF-4A0A-85AF-2295D296AEC7}">
  <dimension ref="A2:F24"/>
  <sheetViews>
    <sheetView workbookViewId="0">
      <selection activeCell="D33" sqref="D33"/>
    </sheetView>
  </sheetViews>
  <sheetFormatPr defaultColWidth="35" defaultRowHeight="15" x14ac:dyDescent="0.25"/>
  <cols>
    <col min="1" max="1" width="14.28515625" style="12" customWidth="1"/>
    <col min="2" max="3" width="35" style="12"/>
    <col min="4" max="4" width="43" style="12" customWidth="1"/>
    <col min="5" max="5" width="75" style="12" customWidth="1"/>
    <col min="6" max="6" width="192.42578125" style="12" customWidth="1"/>
    <col min="7" max="16384" width="35" style="12"/>
  </cols>
  <sheetData>
    <row r="2" spans="1:6" ht="30" x14ac:dyDescent="0.25">
      <c r="A2" s="14"/>
      <c r="B2" s="14"/>
      <c r="C2" s="24" t="s">
        <v>187</v>
      </c>
      <c r="D2" s="24" t="s">
        <v>188</v>
      </c>
      <c r="E2" s="24" t="s">
        <v>105</v>
      </c>
      <c r="F2" s="14"/>
    </row>
    <row r="3" spans="1:6" ht="30" x14ac:dyDescent="0.25">
      <c r="A3" s="29" t="s">
        <v>33</v>
      </c>
      <c r="B3" s="29" t="s">
        <v>36</v>
      </c>
      <c r="C3" s="25" t="s">
        <v>189</v>
      </c>
      <c r="D3" s="25" t="s">
        <v>192</v>
      </c>
      <c r="E3" s="25" t="s">
        <v>191</v>
      </c>
      <c r="F3" s="29" t="s">
        <v>34</v>
      </c>
    </row>
    <row r="4" spans="1:6" ht="75" x14ac:dyDescent="0.25">
      <c r="A4" s="30" t="s">
        <v>41</v>
      </c>
      <c r="B4" s="31" t="s">
        <v>193</v>
      </c>
      <c r="C4" s="32"/>
      <c r="D4" s="32"/>
      <c r="E4" s="32"/>
      <c r="F4" s="31" t="s">
        <v>114</v>
      </c>
    </row>
    <row r="5" spans="1:6" ht="75" x14ac:dyDescent="0.25">
      <c r="A5" s="30" t="s">
        <v>42</v>
      </c>
      <c r="B5" s="31" t="s">
        <v>194</v>
      </c>
      <c r="C5" s="32"/>
      <c r="D5" s="32"/>
      <c r="E5" s="32"/>
      <c r="F5" s="31" t="s">
        <v>143</v>
      </c>
    </row>
    <row r="6" spans="1:6" ht="75" x14ac:dyDescent="0.25">
      <c r="A6" s="30" t="s">
        <v>43</v>
      </c>
      <c r="B6" s="31" t="s">
        <v>195</v>
      </c>
      <c r="C6" s="32"/>
      <c r="D6" s="32"/>
      <c r="E6" s="32"/>
      <c r="F6" s="31" t="s">
        <v>144</v>
      </c>
    </row>
    <row r="7" spans="1:6" ht="60" x14ac:dyDescent="0.25">
      <c r="A7" s="30" t="s">
        <v>44</v>
      </c>
      <c r="B7" s="31" t="s">
        <v>110</v>
      </c>
      <c r="C7" s="32"/>
      <c r="D7" s="32"/>
      <c r="E7" s="32"/>
      <c r="F7" s="31" t="s">
        <v>40</v>
      </c>
    </row>
    <row r="8" spans="1:6" ht="60" x14ac:dyDescent="0.25">
      <c r="A8" s="30" t="s">
        <v>45</v>
      </c>
      <c r="B8" s="31" t="s">
        <v>145</v>
      </c>
      <c r="C8" s="32"/>
      <c r="D8" s="32"/>
      <c r="E8" s="32"/>
      <c r="F8" s="31" t="s">
        <v>40</v>
      </c>
    </row>
    <row r="9" spans="1:6" ht="60" x14ac:dyDescent="0.25">
      <c r="A9" s="30" t="s">
        <v>46</v>
      </c>
      <c r="B9" s="31" t="s">
        <v>146</v>
      </c>
      <c r="C9" s="32"/>
      <c r="D9" s="32"/>
      <c r="E9" s="32"/>
      <c r="F9" s="31" t="s">
        <v>40</v>
      </c>
    </row>
    <row r="10" spans="1:6" ht="60" x14ac:dyDescent="0.25">
      <c r="A10" s="30" t="s">
        <v>47</v>
      </c>
      <c r="B10" s="31" t="s">
        <v>147</v>
      </c>
      <c r="C10" s="32"/>
      <c r="D10" s="32"/>
      <c r="E10" s="32"/>
      <c r="F10" s="31" t="s">
        <v>40</v>
      </c>
    </row>
    <row r="11" spans="1:6" ht="60" x14ac:dyDescent="0.25">
      <c r="A11" s="30" t="s">
        <v>48</v>
      </c>
      <c r="B11" s="31" t="s">
        <v>148</v>
      </c>
      <c r="C11" s="32"/>
      <c r="D11" s="32"/>
      <c r="E11" s="32"/>
      <c r="F11" s="31" t="s">
        <v>40</v>
      </c>
    </row>
    <row r="12" spans="1:6" ht="60" x14ac:dyDescent="0.25">
      <c r="A12" s="30" t="s">
        <v>49</v>
      </c>
      <c r="B12" s="31" t="s">
        <v>149</v>
      </c>
      <c r="C12" s="32"/>
      <c r="D12" s="32"/>
      <c r="E12" s="32"/>
      <c r="F12" s="31" t="s">
        <v>40</v>
      </c>
    </row>
    <row r="13" spans="1:6" ht="105" x14ac:dyDescent="0.25">
      <c r="A13" s="30" t="s">
        <v>50</v>
      </c>
      <c r="B13" s="31" t="s">
        <v>196</v>
      </c>
      <c r="C13" s="32"/>
      <c r="D13" s="32"/>
      <c r="E13" s="32"/>
      <c r="F13" s="31" t="s">
        <v>62</v>
      </c>
    </row>
    <row r="14" spans="1:6" ht="75" x14ac:dyDescent="0.25">
      <c r="A14" s="30" t="s">
        <v>51</v>
      </c>
      <c r="B14" s="31" t="s">
        <v>150</v>
      </c>
      <c r="C14" s="32"/>
      <c r="D14" s="32"/>
      <c r="E14" s="32"/>
      <c r="F14" s="31" t="s">
        <v>62</v>
      </c>
    </row>
    <row r="15" spans="1:6" ht="60" x14ac:dyDescent="0.25">
      <c r="A15" s="30" t="s">
        <v>52</v>
      </c>
      <c r="B15" s="31" t="s">
        <v>111</v>
      </c>
      <c r="C15" s="32"/>
      <c r="D15" s="32"/>
      <c r="E15" s="32"/>
      <c r="F15" s="31" t="s">
        <v>62</v>
      </c>
    </row>
    <row r="16" spans="1:6" ht="60" x14ac:dyDescent="0.25">
      <c r="A16" s="30" t="s">
        <v>53</v>
      </c>
      <c r="B16" s="38" t="s">
        <v>112</v>
      </c>
      <c r="C16" s="32"/>
      <c r="D16" s="32"/>
      <c r="E16" s="32"/>
      <c r="F16" s="31" t="s">
        <v>62</v>
      </c>
    </row>
    <row r="17" spans="1:6" ht="75" x14ac:dyDescent="0.25">
      <c r="A17" s="30" t="s">
        <v>54</v>
      </c>
      <c r="B17" s="31" t="s">
        <v>113</v>
      </c>
      <c r="C17" s="32"/>
      <c r="D17" s="32"/>
      <c r="E17" s="32"/>
      <c r="F17" s="31" t="s">
        <v>62</v>
      </c>
    </row>
    <row r="18" spans="1:6" ht="45" x14ac:dyDescent="0.25">
      <c r="A18" s="30" t="s">
        <v>55</v>
      </c>
      <c r="B18" s="31" t="s">
        <v>63</v>
      </c>
      <c r="C18" s="32"/>
      <c r="D18" s="32"/>
      <c r="E18" s="32"/>
      <c r="F18" s="31" t="s">
        <v>62</v>
      </c>
    </row>
    <row r="19" spans="1:6" x14ac:dyDescent="0.25">
      <c r="A19" s="30" t="s">
        <v>56</v>
      </c>
      <c r="B19" s="38" t="s">
        <v>197</v>
      </c>
      <c r="C19" s="40" t="e">
        <f>+C13*'6. Vzorec pro VO náklady'!C7</f>
        <v>#DIV/0!</v>
      </c>
      <c r="D19" s="40" t="e">
        <f>+D13*'6. Vzorec pro VO náklady'!D7</f>
        <v>#DIV/0!</v>
      </c>
      <c r="E19" s="40" t="e">
        <f>+E13*'6. Vzorec pro VO náklady'!E7</f>
        <v>#DIV/0!</v>
      </c>
      <c r="F19" s="31" t="s">
        <v>40</v>
      </c>
    </row>
    <row r="20" spans="1:6" ht="75" x14ac:dyDescent="0.25">
      <c r="A20" s="30" t="s">
        <v>57</v>
      </c>
      <c r="B20" s="31" t="s">
        <v>161</v>
      </c>
      <c r="C20" s="40" t="e">
        <f>+C14*'7. Vzorec pro MO náklady'!C$6</f>
        <v>#DIV/0!</v>
      </c>
      <c r="D20" s="40" t="e">
        <f>+D14*'7. Vzorec pro MO náklady'!D$6</f>
        <v>#DIV/0!</v>
      </c>
      <c r="E20" s="40" t="e">
        <f>+E14*'7. Vzorec pro MO náklady'!E$6</f>
        <v>#DIV/0!</v>
      </c>
      <c r="F20" s="31" t="s">
        <v>40</v>
      </c>
    </row>
    <row r="21" spans="1:6" ht="60" x14ac:dyDescent="0.25">
      <c r="A21" s="30" t="s">
        <v>58</v>
      </c>
      <c r="B21" s="31" t="s">
        <v>162</v>
      </c>
      <c r="C21" s="40" t="e">
        <f>+C15*'7. Vzorec pro MO náklady'!C$6</f>
        <v>#DIV/0!</v>
      </c>
      <c r="D21" s="40" t="e">
        <f>+D15*'7. Vzorec pro MO náklady'!D$6</f>
        <v>#DIV/0!</v>
      </c>
      <c r="E21" s="40" t="e">
        <f>+E15*'7. Vzorec pro MO náklady'!E$6</f>
        <v>#DIV/0!</v>
      </c>
      <c r="F21" s="31" t="s">
        <v>40</v>
      </c>
    </row>
    <row r="22" spans="1:6" ht="60" x14ac:dyDescent="0.25">
      <c r="A22" s="30" t="s">
        <v>59</v>
      </c>
      <c r="B22" s="38" t="s">
        <v>163</v>
      </c>
      <c r="C22" s="40" t="e">
        <f>+C16*'7. Vzorec pro MO náklady'!C$6</f>
        <v>#DIV/0!</v>
      </c>
      <c r="D22" s="40" t="e">
        <f>+D16*'7. Vzorec pro MO náklady'!D$6</f>
        <v>#DIV/0!</v>
      </c>
      <c r="E22" s="40" t="e">
        <f>+E16*'7. Vzorec pro MO náklady'!E$6</f>
        <v>#DIV/0!</v>
      </c>
      <c r="F22" s="31" t="s">
        <v>40</v>
      </c>
    </row>
    <row r="23" spans="1:6" ht="75" x14ac:dyDescent="0.25">
      <c r="A23" s="30" t="s">
        <v>60</v>
      </c>
      <c r="B23" s="31" t="s">
        <v>164</v>
      </c>
      <c r="C23" s="40" t="e">
        <f>+C17*'7. Vzorec pro MO náklady'!C$6</f>
        <v>#DIV/0!</v>
      </c>
      <c r="D23" s="40" t="e">
        <f>+D17*'7. Vzorec pro MO náklady'!D$6</f>
        <v>#DIV/0!</v>
      </c>
      <c r="E23" s="40" t="e">
        <f>+E17*'7. Vzorec pro MO náklady'!E$6</f>
        <v>#DIV/0!</v>
      </c>
      <c r="F23" s="31" t="s">
        <v>40</v>
      </c>
    </row>
    <row r="24" spans="1:6" ht="30" x14ac:dyDescent="0.25">
      <c r="A24" s="30" t="s">
        <v>61</v>
      </c>
      <c r="B24" s="31" t="s">
        <v>165</v>
      </c>
      <c r="C24" s="40" t="e">
        <f>+C18*'7. Vzorec pro MO náklady'!C$6</f>
        <v>#DIV/0!</v>
      </c>
      <c r="D24" s="40" t="e">
        <f>+D18*'7. Vzorec pro MO náklady'!D$6</f>
        <v>#DIV/0!</v>
      </c>
      <c r="E24" s="40" t="e">
        <f>+E18*'7. Vzorec pro MO náklady'!E$6</f>
        <v>#DIV/0!</v>
      </c>
      <c r="F24" s="31" t="s">
        <v>40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A6EA-2839-4AC9-B09A-BE66BE31D3D1}">
  <dimension ref="A2:E15"/>
  <sheetViews>
    <sheetView topLeftCell="A7" workbookViewId="0">
      <selection activeCell="B9" sqref="B9"/>
    </sheetView>
  </sheetViews>
  <sheetFormatPr defaultRowHeight="15" x14ac:dyDescent="0.25"/>
  <cols>
    <col min="1" max="1" width="11" style="12" bestFit="1" customWidth="1"/>
    <col min="2" max="2" width="40.28515625" style="12" customWidth="1"/>
    <col min="3" max="3" width="35.5703125" style="12" bestFit="1" customWidth="1"/>
    <col min="4" max="4" width="44.28515625" style="12" customWidth="1"/>
    <col min="5" max="5" width="72" style="12" customWidth="1"/>
    <col min="6" max="16384" width="9.140625" style="12"/>
  </cols>
  <sheetData>
    <row r="2" spans="1:5" ht="30" x14ac:dyDescent="0.25">
      <c r="A2" s="14"/>
      <c r="B2" s="14"/>
      <c r="C2" s="24" t="s">
        <v>187</v>
      </c>
      <c r="D2" s="24" t="s">
        <v>198</v>
      </c>
      <c r="E2" s="24" t="s">
        <v>152</v>
      </c>
    </row>
    <row r="3" spans="1:5" ht="30" x14ac:dyDescent="0.25">
      <c r="A3" s="29" t="s">
        <v>33</v>
      </c>
      <c r="B3" s="29" t="s">
        <v>36</v>
      </c>
      <c r="C3" s="25" t="s">
        <v>189</v>
      </c>
      <c r="D3" s="25" t="s">
        <v>192</v>
      </c>
      <c r="E3" s="25" t="s">
        <v>191</v>
      </c>
    </row>
    <row r="4" spans="1:5" ht="45" x14ac:dyDescent="0.25">
      <c r="A4" s="30" t="s">
        <v>64</v>
      </c>
      <c r="B4" s="31" t="s">
        <v>151</v>
      </c>
      <c r="C4" s="37">
        <f>+'2. Výnosy'!C4+'2. Výnosy'!C5+'2. Výnosy'!C6</f>
        <v>0</v>
      </c>
      <c r="D4" s="37">
        <f>+'2. Výnosy'!D4+'2. Výnosy'!D5+'2. Výnosy'!D6</f>
        <v>0</v>
      </c>
      <c r="E4" s="37">
        <f>+'2. Výnosy'!E4+'2. Výnosy'!E5+'2. Výnosy'!E6</f>
        <v>0</v>
      </c>
    </row>
    <row r="5" spans="1:5" ht="45" x14ac:dyDescent="0.25">
      <c r="A5" s="30" t="s">
        <v>65</v>
      </c>
      <c r="B5" s="31" t="s">
        <v>199</v>
      </c>
      <c r="C5" s="37">
        <f>+'3. Náklady'!C4+'3. Náklady'!C5+'3. Náklady'!C6</f>
        <v>0</v>
      </c>
      <c r="D5" s="37">
        <f>+'3. Náklady'!D4+'3. Náklady'!D5+'3. Náklady'!D6</f>
        <v>0</v>
      </c>
      <c r="E5" s="37">
        <f>+'3. Náklady'!E4+'3. Náklady'!E5+'3. Náklady'!E6</f>
        <v>0</v>
      </c>
    </row>
    <row r="6" spans="1:5" ht="60" x14ac:dyDescent="0.25">
      <c r="A6" s="30" t="s">
        <v>66</v>
      </c>
      <c r="B6" s="31" t="s">
        <v>200</v>
      </c>
      <c r="C6" s="37">
        <f>+'3. Náklady'!C7+'3. Náklady'!C8+'3. Náklady'!C9</f>
        <v>0</v>
      </c>
      <c r="D6" s="37">
        <f>+'3. Náklady'!D7+'3. Náklady'!D8+'3. Náklady'!D9</f>
        <v>0</v>
      </c>
      <c r="E6" s="37">
        <f>+'3. Náklady'!E7+'3. Náklady'!E8+'3. Náklady'!E9</f>
        <v>0</v>
      </c>
    </row>
    <row r="7" spans="1:5" ht="45" x14ac:dyDescent="0.25">
      <c r="A7" s="30" t="s">
        <v>67</v>
      </c>
      <c r="B7" s="31" t="s">
        <v>201</v>
      </c>
      <c r="C7" s="37">
        <f>+'3. Náklady'!C10+'3. Náklady'!C11+'3. Náklady'!C12</f>
        <v>0</v>
      </c>
      <c r="D7" s="37">
        <f>+'3. Náklady'!D10+'3. Náklady'!D11+'3. Náklady'!D12</f>
        <v>0</v>
      </c>
      <c r="E7" s="37">
        <f>+'3. Náklady'!E10+'3. Náklady'!E11+'3. Náklady'!E12</f>
        <v>0</v>
      </c>
    </row>
    <row r="8" spans="1:5" x14ac:dyDescent="0.25">
      <c r="A8" s="30" t="s">
        <v>68</v>
      </c>
      <c r="B8" s="31" t="s">
        <v>202</v>
      </c>
      <c r="C8" s="37" t="e">
        <f>+'3. Náklady'!C19</f>
        <v>#DIV/0!</v>
      </c>
      <c r="D8" s="37" t="e">
        <f>+'3. Náklady'!D19</f>
        <v>#DIV/0!</v>
      </c>
      <c r="E8" s="37" t="e">
        <f>+'3. Náklady'!E19</f>
        <v>#DIV/0!</v>
      </c>
    </row>
    <row r="9" spans="1:5" ht="75" x14ac:dyDescent="0.25">
      <c r="A9" s="30" t="s">
        <v>69</v>
      </c>
      <c r="B9" s="31" t="s">
        <v>170</v>
      </c>
      <c r="C9" s="37" t="e">
        <f>+'3. Náklady'!C20</f>
        <v>#DIV/0!</v>
      </c>
      <c r="D9" s="37" t="e">
        <f>+'3. Náklady'!D20</f>
        <v>#DIV/0!</v>
      </c>
      <c r="E9" s="37" t="e">
        <f>+'3. Náklady'!E20</f>
        <v>#DIV/0!</v>
      </c>
    </row>
    <row r="10" spans="1:5" ht="45" x14ac:dyDescent="0.25">
      <c r="A10" s="30" t="s">
        <v>70</v>
      </c>
      <c r="B10" s="31" t="s">
        <v>166</v>
      </c>
      <c r="C10" s="37" t="e">
        <f>+'3. Náklady'!C21</f>
        <v>#DIV/0!</v>
      </c>
      <c r="D10" s="37" t="e">
        <f>+'3. Náklady'!D21</f>
        <v>#DIV/0!</v>
      </c>
      <c r="E10" s="37" t="e">
        <f>+'3. Náklady'!E21</f>
        <v>#DIV/0!</v>
      </c>
    </row>
    <row r="11" spans="1:5" ht="60" x14ac:dyDescent="0.25">
      <c r="A11" s="30" t="s">
        <v>71</v>
      </c>
      <c r="B11" s="38" t="s">
        <v>167</v>
      </c>
      <c r="C11" s="37" t="e">
        <f>+'3. Náklady'!C22</f>
        <v>#DIV/0!</v>
      </c>
      <c r="D11" s="37" t="e">
        <f>+'3. Náklady'!D22</f>
        <v>#DIV/0!</v>
      </c>
      <c r="E11" s="37" t="e">
        <f>+'3. Náklady'!E22</f>
        <v>#DIV/0!</v>
      </c>
    </row>
    <row r="12" spans="1:5" ht="75" x14ac:dyDescent="0.25">
      <c r="A12" s="30" t="s">
        <v>72</v>
      </c>
      <c r="B12" s="31" t="s">
        <v>168</v>
      </c>
      <c r="C12" s="37" t="e">
        <f>+'3. Náklady'!C23</f>
        <v>#DIV/0!</v>
      </c>
      <c r="D12" s="37" t="e">
        <f>+'3. Náklady'!D23</f>
        <v>#DIV/0!</v>
      </c>
      <c r="E12" s="37" t="e">
        <f>+'3. Náklady'!E23</f>
        <v>#DIV/0!</v>
      </c>
    </row>
    <row r="13" spans="1:5" ht="30" x14ac:dyDescent="0.25">
      <c r="A13" s="30" t="s">
        <v>73</v>
      </c>
      <c r="B13" s="31" t="s">
        <v>169</v>
      </c>
      <c r="C13" s="37" t="e">
        <f>+'3. Náklady'!C24</f>
        <v>#DIV/0!</v>
      </c>
      <c r="D13" s="37" t="e">
        <f>+'3. Náklady'!D24</f>
        <v>#DIV/0!</v>
      </c>
      <c r="E13" s="37" t="e">
        <f>+'3. Náklady'!E24</f>
        <v>#DIV/0!</v>
      </c>
    </row>
    <row r="14" spans="1:5" ht="30" x14ac:dyDescent="0.25">
      <c r="A14" s="30" t="s">
        <v>74</v>
      </c>
      <c r="B14" s="39" t="s">
        <v>203</v>
      </c>
      <c r="C14" s="40" t="e">
        <f>+C4-C5-C6-C7-C8-C9-C10-C11-C12-C13</f>
        <v>#DIV/0!</v>
      </c>
      <c r="D14" s="40" t="e">
        <f>+D4-D5-D6-D7-D8-D9-D10-D11-D12-D13</f>
        <v>#DIV/0!</v>
      </c>
      <c r="E14" s="40" t="e">
        <f>+E4-E5-E6-E7-E8-E9-E10-E11-E12-E13</f>
        <v>#DIV/0!</v>
      </c>
    </row>
    <row r="15" spans="1:5" x14ac:dyDescent="0.25">
      <c r="A15" s="30" t="s">
        <v>74</v>
      </c>
      <c r="B15" s="39" t="s">
        <v>204</v>
      </c>
      <c r="C15" s="41" t="e">
        <f>+C14-(C5+C6+C7+C8+C9+C10+C11+C12+C13)*'8. Vzorec pro náklady G&amp;A'!C6</f>
        <v>#DIV/0!</v>
      </c>
      <c r="D15" s="41" t="e">
        <f>+D14-(D5+D6+D7+D8+D9+D10+D11+D12+D13)*'8. Vzorec pro náklady G&amp;A'!D6</f>
        <v>#DIV/0!</v>
      </c>
      <c r="E15" s="41" t="e">
        <f>+E14-(E5+E6+E7+E8+E9+E10+E11+E12+E13)*'8. Vzorec pro náklady G&amp;A'!E6</f>
        <v>#DIV/0!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68A4-0BB4-406A-B78F-296F9D3A3392}">
  <dimension ref="A2:D17"/>
  <sheetViews>
    <sheetView tabSelected="1" workbookViewId="0">
      <selection activeCell="D17" sqref="D17"/>
    </sheetView>
  </sheetViews>
  <sheetFormatPr defaultRowHeight="15" x14ac:dyDescent="0.25"/>
  <cols>
    <col min="1" max="1" width="17" style="12" customWidth="1"/>
    <col min="2" max="2" width="109" style="12" customWidth="1"/>
    <col min="3" max="3" width="36.28515625" style="12" customWidth="1"/>
    <col min="4" max="4" width="42.28515625" style="12" customWidth="1"/>
    <col min="5" max="16384" width="9.140625" style="12"/>
  </cols>
  <sheetData>
    <row r="2" spans="1:4" ht="60" customHeight="1" x14ac:dyDescent="0.25">
      <c r="A2" s="46" t="s">
        <v>89</v>
      </c>
      <c r="B2" s="47"/>
      <c r="C2" s="24" t="s">
        <v>187</v>
      </c>
      <c r="D2" s="24" t="s">
        <v>105</v>
      </c>
    </row>
    <row r="3" spans="1:4" ht="30" x14ac:dyDescent="0.25">
      <c r="A3" s="17" t="s">
        <v>33</v>
      </c>
      <c r="B3" s="17" t="s">
        <v>36</v>
      </c>
      <c r="C3" s="25" t="s">
        <v>189</v>
      </c>
      <c r="D3" s="25" t="s">
        <v>192</v>
      </c>
    </row>
    <row r="4" spans="1:4" x14ac:dyDescent="0.25">
      <c r="A4" s="16" t="s">
        <v>75</v>
      </c>
      <c r="B4" s="16" t="s">
        <v>153</v>
      </c>
      <c r="C4" s="18"/>
      <c r="D4" s="18"/>
    </row>
    <row r="5" spans="1:4" x14ac:dyDescent="0.25">
      <c r="A5" s="16" t="s">
        <v>76</v>
      </c>
      <c r="B5" s="21" t="s">
        <v>117</v>
      </c>
      <c r="C5" s="18"/>
      <c r="D5" s="18"/>
    </row>
    <row r="6" spans="1:4" x14ac:dyDescent="0.25">
      <c r="A6" s="16" t="s">
        <v>77</v>
      </c>
      <c r="B6" s="16" t="s">
        <v>118</v>
      </c>
      <c r="C6" s="18"/>
      <c r="D6" s="18"/>
    </row>
    <row r="7" spans="1:4" x14ac:dyDescent="0.25">
      <c r="A7" s="16" t="s">
        <v>78</v>
      </c>
      <c r="B7" s="16" t="s">
        <v>119</v>
      </c>
      <c r="C7" s="18"/>
      <c r="D7" s="18"/>
    </row>
    <row r="8" spans="1:4" x14ac:dyDescent="0.25">
      <c r="A8" s="16" t="s">
        <v>79</v>
      </c>
      <c r="B8" s="21" t="s">
        <v>84</v>
      </c>
      <c r="C8" s="18"/>
      <c r="D8" s="18"/>
    </row>
    <row r="9" spans="1:4" x14ac:dyDescent="0.25">
      <c r="A9" s="16" t="s">
        <v>80</v>
      </c>
      <c r="B9" s="21" t="s">
        <v>85</v>
      </c>
      <c r="C9" s="18"/>
      <c r="D9" s="18"/>
    </row>
    <row r="10" spans="1:4" x14ac:dyDescent="0.25">
      <c r="A10" s="16" t="s">
        <v>81</v>
      </c>
      <c r="B10" s="16" t="s">
        <v>121</v>
      </c>
      <c r="C10" s="18"/>
      <c r="D10" s="18"/>
    </row>
    <row r="11" spans="1:4" x14ac:dyDescent="0.25">
      <c r="A11" s="16" t="s">
        <v>82</v>
      </c>
      <c r="B11" s="16" t="s">
        <v>120</v>
      </c>
      <c r="C11" s="18"/>
      <c r="D11" s="18"/>
    </row>
    <row r="12" spans="1:4" x14ac:dyDescent="0.25">
      <c r="A12" s="16" t="s">
        <v>83</v>
      </c>
      <c r="B12" s="19" t="s">
        <v>86</v>
      </c>
      <c r="C12" s="28">
        <f>C4-C5-C6-C7-C8-C9-C10-C11</f>
        <v>0</v>
      </c>
      <c r="D12" s="28">
        <f>D4-D5-D6-D7-D8-D9-D10-D11</f>
        <v>0</v>
      </c>
    </row>
    <row r="15" spans="1:4" x14ac:dyDescent="0.25">
      <c r="A15" s="15" t="s">
        <v>87</v>
      </c>
      <c r="B15" s="26" t="s">
        <v>205</v>
      </c>
      <c r="C15" s="13"/>
      <c r="D15" s="22" t="e">
        <f>+('4. Marže v rámci EU'!E15-'4. Marže v rámci EU'!D15)/'5. EBITDA a závěry'!D12</f>
        <v>#DIV/0!</v>
      </c>
    </row>
    <row r="16" spans="1:4" x14ac:dyDescent="0.25">
      <c r="A16" s="13"/>
      <c r="B16" s="13"/>
      <c r="C16" s="13"/>
      <c r="D16" s="13"/>
    </row>
    <row r="17" spans="1:4" x14ac:dyDescent="0.25">
      <c r="A17" s="15" t="s">
        <v>88</v>
      </c>
      <c r="B17" s="20" t="s">
        <v>171</v>
      </c>
      <c r="C17" s="13"/>
      <c r="D17" s="15" t="e">
        <f>IF('4. Marže v rámci EU'!D15&lt;0,IF(D15&gt;0.03,"YES","NO"),IF(D15&gt;0.09,"YES","NO"))</f>
        <v>#DIV/0!</v>
      </c>
    </row>
  </sheetData>
  <mergeCells count="1">
    <mergeCell ref="A2:B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8199-BD90-4FEA-A894-2A0986A50F08}">
  <dimension ref="A2:F7"/>
  <sheetViews>
    <sheetView workbookViewId="0">
      <selection activeCell="D12" sqref="D12"/>
    </sheetView>
  </sheetViews>
  <sheetFormatPr defaultRowHeight="15" x14ac:dyDescent="0.25"/>
  <cols>
    <col min="1" max="1" width="12.7109375" customWidth="1"/>
    <col min="2" max="2" width="24" customWidth="1"/>
    <col min="3" max="3" width="35.5703125" bestFit="1" customWidth="1"/>
    <col min="4" max="4" width="45.28515625" customWidth="1"/>
    <col min="5" max="5" width="64.7109375" customWidth="1"/>
    <col min="6" max="6" width="50" customWidth="1"/>
  </cols>
  <sheetData>
    <row r="2" spans="1:6" ht="30" x14ac:dyDescent="0.25">
      <c r="A2" s="14"/>
      <c r="B2" s="14"/>
      <c r="C2" s="24" t="s">
        <v>187</v>
      </c>
      <c r="D2" s="24" t="s">
        <v>188</v>
      </c>
      <c r="E2" s="24" t="s">
        <v>105</v>
      </c>
      <c r="F2" s="14"/>
    </row>
    <row r="3" spans="1:6" ht="30" x14ac:dyDescent="0.25">
      <c r="A3" s="29" t="s">
        <v>33</v>
      </c>
      <c r="B3" s="29" t="s">
        <v>36</v>
      </c>
      <c r="C3" s="25" t="s">
        <v>189</v>
      </c>
      <c r="D3" s="25" t="s">
        <v>192</v>
      </c>
      <c r="E3" s="25" t="s">
        <v>191</v>
      </c>
      <c r="F3" s="29" t="s">
        <v>34</v>
      </c>
    </row>
    <row r="4" spans="1:6" ht="135" x14ac:dyDescent="0.25">
      <c r="A4" s="30" t="s">
        <v>90</v>
      </c>
      <c r="B4" s="31" t="s">
        <v>172</v>
      </c>
      <c r="C4" s="32"/>
      <c r="D4" s="32"/>
      <c r="E4" s="32"/>
      <c r="F4" s="31" t="s">
        <v>40</v>
      </c>
    </row>
    <row r="5" spans="1:6" ht="135" x14ac:dyDescent="0.25">
      <c r="A5" s="30" t="s">
        <v>91</v>
      </c>
      <c r="B5" s="31" t="s">
        <v>173</v>
      </c>
      <c r="C5" s="32"/>
      <c r="D5" s="32"/>
      <c r="E5" s="32"/>
      <c r="F5" s="31" t="s">
        <v>40</v>
      </c>
    </row>
    <row r="6" spans="1:6" ht="60" x14ac:dyDescent="0.25">
      <c r="A6" s="30" t="s">
        <v>92</v>
      </c>
      <c r="B6" s="31" t="s">
        <v>94</v>
      </c>
      <c r="C6" s="33">
        <f>+'3. Náklady'!C7+'3. Náklady'!C8+'3. Náklady'!C9+'3. Náklady'!C10+'3. Náklady'!C11+'3. Náklady'!C12</f>
        <v>0</v>
      </c>
      <c r="D6" s="33">
        <f>+'3. Náklady'!D7+'3. Náklady'!D8+'3. Náklady'!D9+'3. Náklady'!D10+'3. Náklady'!D11+'3. Náklady'!D12</f>
        <v>0</v>
      </c>
      <c r="E6" s="33">
        <f>+'3. Náklady'!E7+'3. Náklady'!E8+'3. Náklady'!E9+'3. Náklady'!E10+'3. Náklady'!E11+'3. Náklady'!E12</f>
        <v>0</v>
      </c>
      <c r="F6" s="31" t="s">
        <v>40</v>
      </c>
    </row>
    <row r="7" spans="1:6" ht="30" x14ac:dyDescent="0.25">
      <c r="A7" s="30" t="s">
        <v>93</v>
      </c>
      <c r="B7" s="34" t="s">
        <v>206</v>
      </c>
      <c r="C7" s="35" t="e">
        <f>+C6/(C4+C5)</f>
        <v>#DIV/0!</v>
      </c>
      <c r="D7" s="35" t="e">
        <f>+D6/(D4+D5)</f>
        <v>#DIV/0!</v>
      </c>
      <c r="E7" s="35" t="e">
        <f>+E6/(E4+E5)</f>
        <v>#DIV/0!</v>
      </c>
      <c r="F7" s="36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68A1-A328-48AC-BC4A-AD562AE99D1A}">
  <dimension ref="A2:F6"/>
  <sheetViews>
    <sheetView workbookViewId="0">
      <selection activeCell="D16" sqref="D16"/>
    </sheetView>
  </sheetViews>
  <sheetFormatPr defaultRowHeight="15" x14ac:dyDescent="0.25"/>
  <cols>
    <col min="1" max="1" width="11" bestFit="1" customWidth="1"/>
    <col min="2" max="2" width="23.140625" customWidth="1"/>
    <col min="3" max="3" width="35.5703125" bestFit="1" customWidth="1"/>
    <col min="4" max="4" width="38.28515625" bestFit="1" customWidth="1"/>
    <col min="5" max="5" width="62.85546875" bestFit="1" customWidth="1"/>
    <col min="6" max="6" width="15.85546875" bestFit="1" customWidth="1"/>
  </cols>
  <sheetData>
    <row r="2" spans="1:6" ht="30" x14ac:dyDescent="0.25">
      <c r="A2" s="14"/>
      <c r="B2" s="14"/>
      <c r="C2" s="24" t="s">
        <v>187</v>
      </c>
      <c r="D2" s="24" t="s">
        <v>188</v>
      </c>
      <c r="E2" s="24" t="s">
        <v>105</v>
      </c>
      <c r="F2" s="14"/>
    </row>
    <row r="3" spans="1:6" ht="30" x14ac:dyDescent="0.25">
      <c r="A3" s="29" t="s">
        <v>33</v>
      </c>
      <c r="B3" s="29" t="s">
        <v>36</v>
      </c>
      <c r="C3" s="25" t="s">
        <v>189</v>
      </c>
      <c r="D3" s="25" t="s">
        <v>192</v>
      </c>
      <c r="E3" s="25" t="s">
        <v>191</v>
      </c>
      <c r="F3" s="29" t="s">
        <v>34</v>
      </c>
    </row>
    <row r="4" spans="1:6" ht="60" x14ac:dyDescent="0.25">
      <c r="A4" s="30" t="s">
        <v>95</v>
      </c>
      <c r="B4" s="31" t="s">
        <v>154</v>
      </c>
      <c r="C4" s="32"/>
      <c r="D4" s="32"/>
      <c r="E4" s="32"/>
      <c r="F4" s="31" t="s">
        <v>40</v>
      </c>
    </row>
    <row r="5" spans="1:6" ht="105" x14ac:dyDescent="0.25">
      <c r="A5" s="30" t="s">
        <v>96</v>
      </c>
      <c r="B5" s="31" t="s">
        <v>155</v>
      </c>
      <c r="C5" s="33">
        <f>+'2. Výnosy'!C4+'2. Výnosy'!C5+'2. Výnosy'!C6</f>
        <v>0</v>
      </c>
      <c r="D5" s="33">
        <f>+'2. Výnosy'!D4+'2. Výnosy'!D5+'2. Výnosy'!D6</f>
        <v>0</v>
      </c>
      <c r="E5" s="33">
        <f>+'2. Výnosy'!E4+'2. Výnosy'!E5+'2. Výnosy'!E6</f>
        <v>0</v>
      </c>
      <c r="F5" s="31" t="s">
        <v>40</v>
      </c>
    </row>
    <row r="6" spans="1:6" ht="60" x14ac:dyDescent="0.25">
      <c r="A6" s="30" t="s">
        <v>97</v>
      </c>
      <c r="B6" s="34" t="s">
        <v>207</v>
      </c>
      <c r="C6" s="35" t="e">
        <f>+C5/C4</f>
        <v>#DIV/0!</v>
      </c>
      <c r="D6" s="35" t="e">
        <f>+D5/D4</f>
        <v>#DIV/0!</v>
      </c>
      <c r="E6" s="35" t="e">
        <f>+E5/E4</f>
        <v>#DIV/0!</v>
      </c>
      <c r="F6" s="3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DC3C-438A-40DC-9036-FD5502794981}">
  <dimension ref="A2:F6"/>
  <sheetViews>
    <sheetView workbookViewId="0">
      <selection activeCell="C15" sqref="C15"/>
    </sheetView>
  </sheetViews>
  <sheetFormatPr defaultRowHeight="15" x14ac:dyDescent="0.25"/>
  <cols>
    <col min="1" max="1" width="11" bestFit="1" customWidth="1"/>
    <col min="2" max="2" width="22.28515625" customWidth="1"/>
    <col min="3" max="3" width="35.5703125" bestFit="1" customWidth="1"/>
    <col min="4" max="4" width="38.28515625" bestFit="1" customWidth="1"/>
    <col min="5" max="5" width="62.85546875" bestFit="1" customWidth="1"/>
    <col min="6" max="6" width="15.85546875" bestFit="1" customWidth="1"/>
  </cols>
  <sheetData>
    <row r="2" spans="1:6" ht="30" x14ac:dyDescent="0.25">
      <c r="A2" s="14"/>
      <c r="B2" s="14"/>
      <c r="C2" s="24" t="s">
        <v>187</v>
      </c>
      <c r="D2" s="24" t="s">
        <v>188</v>
      </c>
      <c r="E2" s="24" t="s">
        <v>105</v>
      </c>
      <c r="F2" s="14"/>
    </row>
    <row r="3" spans="1:6" ht="30" x14ac:dyDescent="0.25">
      <c r="A3" s="29" t="s">
        <v>33</v>
      </c>
      <c r="B3" s="29" t="s">
        <v>36</v>
      </c>
      <c r="C3" s="25" t="s">
        <v>189</v>
      </c>
      <c r="D3" s="25" t="s">
        <v>192</v>
      </c>
      <c r="E3" s="25" t="s">
        <v>191</v>
      </c>
      <c r="F3" s="29" t="s">
        <v>34</v>
      </c>
    </row>
    <row r="4" spans="1:6" ht="45" x14ac:dyDescent="0.25">
      <c r="A4" s="30" t="s">
        <v>98</v>
      </c>
      <c r="B4" s="27" t="s">
        <v>208</v>
      </c>
      <c r="C4" s="32"/>
      <c r="D4" s="32"/>
      <c r="E4" s="32"/>
      <c r="F4" s="31" t="s">
        <v>40</v>
      </c>
    </row>
    <row r="5" spans="1:6" ht="75" x14ac:dyDescent="0.25">
      <c r="A5" s="30" t="s">
        <v>99</v>
      </c>
      <c r="B5" s="16" t="s">
        <v>209</v>
      </c>
      <c r="C5" s="32"/>
      <c r="D5" s="32"/>
      <c r="E5" s="32"/>
      <c r="F5" s="31" t="s">
        <v>40</v>
      </c>
    </row>
    <row r="6" spans="1:6" x14ac:dyDescent="0.25">
      <c r="A6" s="30" t="s">
        <v>100</v>
      </c>
      <c r="B6" s="16" t="s">
        <v>101</v>
      </c>
      <c r="C6" s="23" t="e">
        <f>+C4/(C5-C4)</f>
        <v>#DIV/0!</v>
      </c>
      <c r="D6" s="23" t="e">
        <f>+D4/(D5-D4)</f>
        <v>#DIV/0!</v>
      </c>
      <c r="E6" s="23" t="e">
        <f>+E4/(E5-E4)</f>
        <v>#DIV/0!</v>
      </c>
      <c r="F6" s="14"/>
    </row>
  </sheetData>
  <pageMargins left="0.7" right="0.7" top="0.78740157499999996" bottom="0.78740157499999996" header="0.3" footer="0.3"/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NMbjdIkhdPgWi2qbreN46N3tFHHhq2emFfqiG+fNzwI=</DigestValue>
    </Reference>
    <Reference Type="http://www.w3.org/2000/09/xmldsig#Object" URI="#idOfficeObject">
      <DigestMethod Algorithm="http://www.w3.org/2001/04/xmlenc#sha256"/>
      <DigestValue>FeEqnTBpDzX1idQIcPr0AaFf/pD0kqcDCadhDNsOLNY=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JfUHFyEjDcaY0uLzNzhobwTGiK5WdLf6x56kEkV94IY=</DigestValue>
    </Reference>
  </SignedInfo>
  <SignatureValue>TPX32pwjv8Zni/cSI8EWTmctapnU57T2lhR3gLxp2mGetNTi75PVYBVDpdywXUbbgqNHyDjjhqTp
FIMcrk4LUsmPk1IGJEmcua/POFOKz2mn41rS27zNHvugoCRR5bdsmnpe5LLM51eIyz+G/tKVmHxj
LqGXMBQCV23W4H6XIQG+hY2qlFEtV3FVjNRCOZucpsq7s6CI9ivqYb/0lBsOYdi4QJrRnDcu9ckB
UrX8yE9iEbvcXNuhJONbDC5BUVMXSDd47VF9sGd2yBKPHdkwoRPuzmRaAm1UqWfkz+pr3deETcmu
HPm64ueqmCbJlvMqYVDfii+flT9T16Da6uqLKw==</SignatureValue>
  <KeyInfo>
    <X509Data>
      <X509Certificate>MIIH7DCCBtSgAwIBAgIDPoMxMA0GCSqGSIb3DQEBCwUAMF8xCzAJBgNVBAYTAkNaMSwwKgYDVQQKDCPEjGVza8OhIHBvxaF0YSwgcy5wLiBbScSMIDQ3MTE0OTgzXTEiMCAGA1UEAxMZUG9zdFNpZ251bSBRdWFsaWZpZWQgQ0EgMjAeFw0xODEyMTIxMTE0MjJaFw0yMDAxMDExMTE0MjJaMIHmMQswCQYDVQQGEwJDWjEXMBUGA1UEYRMOTlRSQ1otNzAxMDY5NzUxODA2BgNVBAoML8SMZXNrw70gdGVsZWtvbXVuaWthxI1uw60gw7rFmWFkIFtJxIwgNzAxMDY5NzVdMRIwEAYDVQQLEwlvZGJvciA2MTExCjAIBgNVBAsTATExGjAYBgNVBAMMEUluZy4gUGF2ZWwgxaB1YnJ0MQ8wDQYDVQQEDAbFoHVicnQxDjAMBgNVBCoTBVBhdmVsMRAwDgYDVQQFEwdQNjMzMzk2MRUwEwYDVQQMDAx2cmNobsOtIHJhZGEwggEiMA0GCSqGSIb3DQEBAQUAA4IBDwAwggEKAoIBAQCt4qeD/11B4hGoStPFeULoDMrS2+fqZU3feae919fyKdpKcOfqeUjZ3tL6z/9Rk1I6Qz7+4PFhVTQa+VRkxuAN9Pnz7C9Gj6zdQ7PE/wI6r1iEuamwsje3SpeGU+zPvyejNhDL+Xzl6IABM2TTu7/MVrWQdbqfY4h28jtUcGbgK2uX4dOz32sWghoNB7/C/njroe03tslYCRtvlFXzgi2wrtP1joFdm+NV1w3CAh1G46x0Qyc/mnJq4R9xXLv6XOceza8jZeVrLkz6EBQf9g0WPUMtHvTc3uO4CjF+DAdHSPaTFDxZQycVmAbW7WPJfuwTGEmN73rRGsHyudB6IntNAgMBAAGjggQnMIIEIzA+BgNVHREENzA1gQ1zdWJydHBAY3R1LmN6oBkGCSsGAQQB3BkCAaAMEwoxOTMyMzc3MjYwoAkGA1UEDaACEwAwCQYDVR0TBAIwADCCASsGA1UdIASCASIwggEeMIIBDwYIZ4EGAQQBEW4wggEBMIHYBggrBgEFBQcCAjCByxqByFRlbnRvIGt2YWxpZmlrb3ZhbnkgY2VydGlmaWthdCBwcm8gZWxla3Ryb25pY2t5IHBvZHBpcyBieWwgdnlkYW4gdiBzb3VsYWR1IHMgbmFyaXplbmltIEVVIGMuIDkxMC8yMDE0LlRoaXMgaXMgYSBxdWFsaWZpZWQgY2VydGlmaWNhdGUgZm9yIGVsZWN0cm9uaWMgc2lnbmF0dXJlIGFjY29yZGluZyB0byBSZWd1bGF0aW9uIChFVSkgTm8gOTEwLzIwMTQuMCQGCCsGAQUFBwIBFhhodHRwOi8vd3d3LnBvc3RzaWdudW0uY3owCQYHBACL7EABAjCBpQYIKwYBBQUHAQMEgZgwgZUwCAYGBACORgEBMAgGBgQAjkYBBDBqBgYEAI5GAQUwYDAuFihodHRwczovL3d3dy5wb3N0c2lnbnVtLmN6L3Bkcy9wZHNfZW4ucGRmEwJlbjAuFihodHRwczovL3d3dy5wb3N0c2lnbnVtLmN6L3Bkcy9wZHNfY3MucGRmEwJjczATBgYEAI5GAQYwCQYHBACORgEGAT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ZA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RN4vCR3Iy06m0pEDAwaH5bJP4o8DANBgkqhkiG9w0BAQsFAAOCAQEAUiVpsPswKnWvuHQfdY5rus4q8eyYYNvvbg1WOtlpeeN8pCROoc6D63wV9VMhNaNaKE6qnF1yn8WYw+iouwoj3u45v+5OwYidqLWbxtfit+W/1ZmJFU1lHirP41bGR/aYu0orDYWBKkUW7EckNx+5Douu/MN6rYz0B+0j14Lr7y9LTvHpYfQ8XHUDl17NwNvImfrA1P0LZ+HfNZRycR1QHJhCI87RhlmQSKm1P3Zu286g93rO0u5d1MWKdpJXkDw/4TjXo0Rp6wrSrFzlK+lK5d+Ukh1oSyk1E3I+M2TYbSkUSV6Fv4rnlnnoJzfh5ijP0mRw9LXOVlw+vxWZ7UvjM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pv54EzLe8FjHq8L14x6GUEw/VXQHAwEOTfKkVKGzT2Y=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lSinsTFugRy5U+GpQVrRd9vgDYlASnUGCUsS/tt9V+c=</DigestValue>
      </Reference>
      <Reference URI="/xl/sharedStrings.xml?ContentType=application/vnd.openxmlformats-officedocument.spreadsheetml.sharedStrings+xml">
        <DigestMethod Algorithm="http://www.w3.org/2001/04/xmlenc#sha256"/>
        <DigestValue>scRnPFl4w+VZ6xgQlPqC9jjRa4szO2f/fQk1c5IqHBM=</DigestValue>
      </Reference>
      <Reference URI="/xl/styles.xml?ContentType=application/vnd.openxmlformats-officedocument.spreadsheetml.styles+xml">
        <DigestMethod Algorithm="http://www.w3.org/2001/04/xmlenc#sha256"/>
        <DigestValue>6cRVb7cG+Aa/G5lLLshXv9m4r5hoaTeyiLcom1SENpE=</DigestValue>
      </Reference>
      <Reference URI="/xl/theme/theme1.xml?ContentType=application/vnd.openxmlformats-officedocument.theme+xml">
        <DigestMethod Algorithm="http://www.w3.org/2001/04/xmlenc#sha256"/>
        <DigestValue>nJ23kH6wsHMkhX56XX9YFA3sX5M7uYyCEQhQLIjpHG4=</DigestValue>
      </Reference>
      <Reference URI="/xl/workbook.xml?ContentType=application/vnd.openxmlformats-officedocument.spreadsheetml.sheet.main+xml">
        <DigestMethod Algorithm="http://www.w3.org/2001/04/xmlenc#sha256"/>
        <DigestValue>s1pCasaXKudGhv1ORJYIvJ263pXvl5Y0xD4pv+HAIno=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SZIg/0qW1G4ejUz6gdKd6WrmmDBwxb+++0CT4Ms2358=</DigestValue>
      </Reference>
      <Reference URI="/xl/worksheets/sheet2.xml?ContentType=application/vnd.openxmlformats-officedocument.spreadsheetml.worksheet+xml">
        <DigestMethod Algorithm="http://www.w3.org/2001/04/xmlenc#sha256"/>
        <DigestValue>E56smENQ6+TOqCVK0X9ccux83spiX/+T7fRJyruE4gg=</DigestValue>
      </Reference>
      <Reference URI="/xl/worksheets/sheet3.xml?ContentType=application/vnd.openxmlformats-officedocument.spreadsheetml.worksheet+xml">
        <DigestMethod Algorithm="http://www.w3.org/2001/04/xmlenc#sha256"/>
        <DigestValue>aCAPrnxINP7swqeb4kLW1H8aem+vx6GFlEFWaYhSCds=</DigestValue>
      </Reference>
      <Reference URI="/xl/worksheets/sheet4.xml?ContentType=application/vnd.openxmlformats-officedocument.spreadsheetml.worksheet+xml">
        <DigestMethod Algorithm="http://www.w3.org/2001/04/xmlenc#sha256"/>
        <DigestValue>eK/sGqUfrVJ5dv56tl/VIpEMnXbNgBGsmeOoM9j1mX0=</DigestValue>
      </Reference>
      <Reference URI="/xl/worksheets/sheet5.xml?ContentType=application/vnd.openxmlformats-officedocument.spreadsheetml.worksheet+xml">
        <DigestMethod Algorithm="http://www.w3.org/2001/04/xmlenc#sha256"/>
        <DigestValue>Sz2Lw1dffSkEJyMrEIFLaRU9M09Lc2Jw6tW+torh+yk=</DigestValue>
      </Reference>
      <Reference URI="/xl/worksheets/sheet6.xml?ContentType=application/vnd.openxmlformats-officedocument.spreadsheetml.worksheet+xml">
        <DigestMethod Algorithm="http://www.w3.org/2001/04/xmlenc#sha256"/>
        <DigestValue>cOLe/13HGYjlR1KdtOKrMzbEk+mnusio+MFu1FmzSHI=</DigestValue>
      </Reference>
      <Reference URI="/xl/worksheets/sheet7.xml?ContentType=application/vnd.openxmlformats-officedocument.spreadsheetml.worksheet+xml">
        <DigestMethod Algorithm="http://www.w3.org/2001/04/xmlenc#sha256"/>
        <DigestValue>5Il11SR4yoFVucSgDT0NR8qaApxThbsvwi8s63qq8uQ=</DigestValue>
      </Reference>
      <Reference URI="/xl/worksheets/sheet8.xml?ContentType=application/vnd.openxmlformats-officedocument.spreadsheetml.worksheet+xml">
        <DigestMethod Algorithm="http://www.w3.org/2001/04/xmlenc#sha256"/>
        <DigestValue>MXE1AKskHrsP4utJ6p8SQK7EDCEezzOYEgGZSGK5kC4=</DigestValue>
      </Reference>
      <Reference URI="/xl/worksheets/sheet9.xml?ContentType=application/vnd.openxmlformats-officedocument.spreadsheetml.worksheet+xml">
        <DigestMethod Algorithm="http://www.w3.org/2001/04/xmlenc#sha256"/>
        <DigestValue>dNf+KXg+2rn+bqIxXpTMMJ4WHJs83Cm3rSLrH/CqLVU=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2019-05-21T13:40:19Z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2019-05-21T13:40:19Z</xd:SigningTime>
          <xd:SigningCertificate>
            <xd:Cert>
              <xd:CertDigest>
                <DigestMethod Algorithm="http://www.w3.org/2001/04/xmlenc#sha256"/>
                <DigestValue>gEn5gQxAw0kbFUH1EQb1qE6C6/d+KAVbkKdU7rbdOdA=</DigestValue>
              </xd:CertDigest>
              <xd:IssuerSerial>
                <X509IssuerName>CN=PostSignum Qualified CA 2, O="Česká pošta, s.p. [IČ 47114983]", C=CZ</X509IssuerName>
                <X509SerialNumber>4096817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0. Úvod</vt:lpstr>
      <vt:lpstr>1. Provoz a referenční hodnota</vt:lpstr>
      <vt:lpstr>2. Výnosy</vt:lpstr>
      <vt:lpstr>3. Náklady</vt:lpstr>
      <vt:lpstr>4. Marže v rámci EU</vt:lpstr>
      <vt:lpstr>5. EBITDA a závěry</vt:lpstr>
      <vt:lpstr>6. Vzorec pro VO náklady</vt:lpstr>
      <vt:lpstr>7. Vzorec pro MO náklady</vt:lpstr>
      <vt:lpstr>8. Vzorec pro náklady G&amp;A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VAŇKOVÁ Petra</dc:creator>
  <cp:lastModifiedBy>ŠUBRT Pavel</cp:lastModifiedBy>
  <dcterms:created xsi:type="dcterms:W3CDTF">2019-04-10T07:04:43Z</dcterms:created>
  <dcterms:modified xsi:type="dcterms:W3CDTF">2019-05-21T13:38:02Z</dcterms:modified>
</cp:coreProperties>
</file>