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54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/>
  <mc:AlternateContent xmlns:mc="http://schemas.openxmlformats.org/markup-compatibility/2006">
    <mc:Choice Requires="x15">
      <x15ac:absPath xmlns:x15ac="http://schemas.microsoft.com/office/spreadsheetml/2010/11/ac" url="\\ctu2008.cz\Profiles\Home\podatelna\Desktop\"/>
    </mc:Choice>
  </mc:AlternateContent>
  <xr:revisionPtr revIDLastSave="0" documentId="8_{51BCC3DD-6BA2-42FB-9C06-557B8EDB3D83}" xr6:coauthVersionLast="45" xr6:coauthVersionMax="45" xr10:uidLastSave="{00000000-0000-0000-0000-000000000000}"/>
  <bookViews>
    <workbookView xWindow="20052" yWindow="-108" windowWidth="20376" windowHeight="12216" tabRatio="865" xr2:uid="{00000000-000D-0000-FFFF-FFFF00000000}"/>
  </bookViews>
  <sheets>
    <sheet name="Tab. č. 1_ Zvláštní ceny " sheetId="106" r:id="rId1"/>
    <sheet name="Graf 1_Přístup v pevném místě" sheetId="107" r:id="rId2"/>
    <sheet name="Grafy 2 a 3_Přístup v pevném m." sheetId="108" r:id="rId3"/>
    <sheet name="Graf 4_Informační služby" sheetId="109" r:id="rId4"/>
    <sheet name="Grafy 5 a 6_Informační služby" sheetId="110" r:id="rId5"/>
    <sheet name="Tab. č. 2+Graf 7_Hlas-pevná" sheetId="111" r:id="rId6"/>
    <sheet name="Graf 8_Ceny hlas fixní sítě" sheetId="27" r:id="rId7"/>
    <sheet name="Graf 9_Internet FIX O2" sheetId="11" r:id="rId8"/>
    <sheet name="Graf 10_Internet FIX TMCZ" sheetId="21" r:id="rId9"/>
    <sheet name="Graf 11_Internet FIX VFN" sheetId="22" r:id="rId10"/>
    <sheet name="Graf 12_Internet FIX Nordic" sheetId="24" r:id="rId11"/>
    <sheet name="Graf 13_FIX_LTE" sheetId="114" r:id="rId12"/>
    <sheet name="Graf 14_Internet FIX srov. EU" sheetId="30" r:id="rId13"/>
    <sheet name="Graf_15 cen. srov. pevných sl." sheetId="158" r:id="rId14"/>
    <sheet name="Graf_16" sheetId="115" r:id="rId15"/>
    <sheet name="Graf 17_prum. cena MIN-c " sheetId="116" r:id="rId16"/>
    <sheet name="Graf 18_MO Cena x počet M minut" sheetId="117" r:id="rId17"/>
    <sheet name="Graf 19_prum. cena MIN-rez" sheetId="118" r:id="rId18"/>
    <sheet name="Graf 20_MO Cena x počet M min R" sheetId="119" r:id="rId19"/>
    <sheet name="Graf 21_prum. cena MIN-pod" sheetId="120" r:id="rId20"/>
    <sheet name="Graf 22_MO Cena x poč. M min P" sheetId="121" r:id="rId21"/>
    <sheet name="Graf 23_prum. cena MIN-MNO" sheetId="122" r:id="rId22"/>
    <sheet name="Graf 24_prum. cena MIN-MVNO" sheetId="123" r:id="rId23"/>
    <sheet name="Graf 25_prum. cena SMS-c" sheetId="124" r:id="rId24"/>
    <sheet name="Graf 26_prum. cena SMS-R" sheetId="125" r:id="rId25"/>
    <sheet name="Graf 27_prum. cena SMS-P" sheetId="126" r:id="rId26"/>
    <sheet name="Graf 28_prum. cena SMS-MNO" sheetId="127" r:id="rId27"/>
    <sheet name="Graf 29_prum. cena SMS-MVNO" sheetId="128" r:id="rId28"/>
    <sheet name="Graf 30_prum. cena 1MB-c" sheetId="129" r:id="rId29"/>
    <sheet name="Graf 31_prum. cena 1MB-R" sheetId="130" r:id="rId30"/>
    <sheet name="Graf 32_prum. cena 1MB-P" sheetId="131" r:id="rId31"/>
    <sheet name="Graf 33_prum. cena 1MB-MNO" sheetId="132" r:id="rId32"/>
    <sheet name="Graf 34_prum. cena 1MB-MVNO" sheetId="133" r:id="rId33"/>
    <sheet name="Graf 34_neomez.tar.vyvoj" sheetId="134" r:id="rId34"/>
    <sheet name="Graf 36_poziceČR_PPP" sheetId="135" r:id="rId35"/>
    <sheet name="Graf 37_Teligen_2G_4Q20_PPP" sheetId="136" r:id="rId36"/>
    <sheet name="Graf 38_Teligen_10G_4Q20_PPP" sheetId="137" r:id="rId37"/>
    <sheet name="Graf 39_Teligen_30G_4Q20_PPP" sheetId="138" r:id="rId38"/>
    <sheet name="Graf 40_Teligen_neom.G_4Q20_PPP" sheetId="139" r:id="rId39"/>
    <sheet name="Graf 41_Teligen_2G_4Q17_PPP " sheetId="140" r:id="rId40"/>
    <sheet name="Graf 42_Teligen_10G_4Q17_PPP" sheetId="141" r:id="rId41"/>
    <sheet name="Graf 43_Teligen_30G_4Q17_PPP" sheetId="142" r:id="rId42"/>
    <sheet name="Graf 44_Teligen_neom.G_4Q17_PPP" sheetId="143" r:id="rId43"/>
    <sheet name="Graf 45 cen. srov. mob. služ." sheetId="159" r:id="rId44"/>
    <sheet name="Grafy 46-48" sheetId="144" r:id="rId45"/>
    <sheet name="Tabulka č. 3_FTR" sheetId="145" r:id="rId46"/>
    <sheet name="Graf 49_FTR-mez." sheetId="146" r:id="rId47"/>
    <sheet name="Graf 50_MTR" sheetId="147" r:id="rId48"/>
    <sheet name="Graf 51_MTR-mez." sheetId="148" r:id="rId49"/>
    <sheet name="Graf 52_Vývoj term. cen" sheetId="149" r:id="rId50"/>
    <sheet name="Graf 53 - 56_LLU 3a" sheetId="150" r:id="rId51"/>
    <sheet name="Graf 57_MMO_3b" sheetId="151" r:id="rId52"/>
    <sheet name="Tabulka č. 4_Ref. nab. Fix LTE" sheetId="152" r:id="rId53"/>
    <sheet name="Graf 58-59_Pronajaté okruhy" sheetId="26" r:id="rId54"/>
    <sheet name="Tabulka č. 5_VOceny" sheetId="153" r:id="rId55"/>
    <sheet name="Graf 60-62_VO a MO mob. ceny" sheetId="154" r:id="rId56"/>
    <sheet name="Graf 63-68_VO-MO" sheetId="155" r:id="rId57"/>
    <sheet name="Tabulka č. 6_VOC_1MB-ref_nabMNO" sheetId="156" r:id="rId58"/>
    <sheet name="Tab. 7 - Graf 69-71" sheetId="157" r:id="rId59"/>
  </sheets>
  <externalReferences>
    <externalReference r:id="rId60"/>
    <externalReference r:id="rId61"/>
    <externalReference r:id="rId62"/>
    <externalReference r:id="rId63"/>
  </externalReferences>
  <definedNames>
    <definedName name="_xlnm.Print_Area" localSheetId="17">'Graf 19_prum. cena MIN-rez'!$A$1:$H$33</definedName>
    <definedName name="_xlnm.Print_Area" localSheetId="19">'Graf 21_prum. cena MIN-pod'!$A$1:$H$33</definedName>
    <definedName name="_xlnm.Print_Area" localSheetId="21">'Graf 23_prum. cena MIN-MNO'!$A$1:$H$33</definedName>
    <definedName name="_xlnm.Print_Area" localSheetId="22">'Graf 24_prum. cena MIN-MVNO'!$A$1:$H$33</definedName>
    <definedName name="_xlnm.Print_Area" localSheetId="23">'Graf 25_prum. cena SMS-c'!$A$1:$H$32</definedName>
    <definedName name="_xlnm.Print_Area" localSheetId="24">'Graf 26_prum. cena SMS-R'!$A$1:$H$32</definedName>
    <definedName name="_xlnm.Print_Area" localSheetId="25">'Graf 27_prum. cena SMS-P'!$A$1:$H$32</definedName>
    <definedName name="_xlnm.Print_Area" localSheetId="26">'Graf 28_prum. cena SMS-MNO'!$A$1:$H$32</definedName>
    <definedName name="_xlnm.Print_Area" localSheetId="27">'Graf 29_prum. cena SMS-MVNO'!$A$1:$H$32</definedName>
    <definedName name="_xlnm.Print_Area" localSheetId="29">'Graf 31_prum. cena 1MB-R'!$A$1:$I$32</definedName>
    <definedName name="_xlnm.Print_Area" localSheetId="30">'Graf 32_prum. cena 1MB-P'!$A$1:$I$32</definedName>
    <definedName name="_xlnm.Print_Area" localSheetId="33">'Graf 34_neomez.tar.vyvoj'!$A$1:$G$22</definedName>
    <definedName name="_xlnm.Print_Area" localSheetId="34">'Graf 36_poziceČR_PPP'!$A$1:$H$37</definedName>
    <definedName name="_xlnm.Print_Area" localSheetId="35">'Graf 37_Teligen_2G_4Q20_PPP'!$A$1:$M$39</definedName>
    <definedName name="_xlnm.Print_Area" localSheetId="36">'Graf 38_Teligen_10G_4Q20_PPP'!$A$1:$M$39</definedName>
    <definedName name="_xlnm.Print_Area" localSheetId="37">'Graf 39_Teligen_30G_4Q20_PPP'!$A$1:$M$39</definedName>
    <definedName name="_xlnm.Print_Area" localSheetId="38">'Graf 40_Teligen_neom.G_4Q20_PPP'!$A$1:$M$39</definedName>
    <definedName name="_xlnm.Print_Area" localSheetId="39">'Graf 41_Teligen_2G_4Q17_PPP '!$A$1:$M$39</definedName>
    <definedName name="_xlnm.Print_Area" localSheetId="40">'Graf 42_Teligen_10G_4Q17_PPP'!$A$1:$M$39</definedName>
    <definedName name="_xlnm.Print_Area" localSheetId="41">'Graf 43_Teligen_30G_4Q17_PPP'!$A$1:$M$39</definedName>
    <definedName name="_xlnm.Print_Area" localSheetId="42">'Graf 44_Teligen_neom.G_4Q17_PPP'!$A$1:$M$39</definedName>
    <definedName name="_xlnm.Print_Area" localSheetId="46">'Graf 49_FTR-mez.'!$A$1:$O$25</definedName>
    <definedName name="_xlnm.Print_Area" localSheetId="47">'Graf 50_MTR'!$A$9:$D$23</definedName>
    <definedName name="_xlnm.Print_Area" localSheetId="48">'Graf 51_MTR-mez.'!$A$1:$O$26</definedName>
    <definedName name="_xlnm.Print_Area" localSheetId="56">'Graf 63-68_VO-MO'!$A$2:$Q$118</definedName>
    <definedName name="_xlnm.Print_Area" localSheetId="45">'Tabulka č. 3_FTR'!$B$1:$K$22</definedName>
    <definedName name="_xlnm.Print_Area" localSheetId="57">'Tabulka č. 6_VOC_1MB-ref_nabMNO'!$A$1:$L$11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6" i="114" l="1"/>
  <c r="D67" i="30" l="1"/>
  <c r="C67" i="30"/>
  <c r="D66" i="30"/>
  <c r="C66" i="30"/>
  <c r="D65" i="30"/>
  <c r="C65" i="30"/>
  <c r="D64" i="30"/>
  <c r="C64" i="30"/>
  <c r="D63" i="30"/>
  <c r="C63" i="30"/>
  <c r="D62" i="30"/>
  <c r="C62" i="30"/>
  <c r="D61" i="30"/>
  <c r="C61" i="30"/>
  <c r="D60" i="30"/>
  <c r="C60" i="30"/>
  <c r="D59" i="30"/>
  <c r="C59" i="30"/>
  <c r="D58" i="30"/>
  <c r="C58" i="30"/>
  <c r="D57" i="30"/>
  <c r="C57" i="30"/>
  <c r="D56" i="30"/>
  <c r="C56" i="30"/>
  <c r="D55" i="30"/>
  <c r="C55" i="30"/>
  <c r="D54" i="30"/>
  <c r="C54" i="30"/>
  <c r="D53" i="30"/>
  <c r="C53" i="30"/>
  <c r="D52" i="30"/>
  <c r="C52" i="30"/>
  <c r="D51" i="30"/>
  <c r="C51" i="30"/>
  <c r="D50" i="30"/>
  <c r="C50" i="30"/>
  <c r="D49" i="30"/>
  <c r="C49" i="30"/>
  <c r="D48" i="30"/>
  <c r="C48" i="30"/>
  <c r="D47" i="30"/>
  <c r="C47" i="30"/>
  <c r="D46" i="30"/>
  <c r="C46" i="30"/>
  <c r="D45" i="30"/>
  <c r="C45" i="30"/>
  <c r="D44" i="30"/>
  <c r="C44" i="30"/>
  <c r="D43" i="30"/>
  <c r="C43" i="30"/>
  <c r="D42" i="30"/>
  <c r="C42" i="30"/>
  <c r="D41" i="30"/>
  <c r="C41" i="30"/>
  <c r="D40" i="30"/>
  <c r="C40" i="30"/>
  <c r="D39" i="30"/>
  <c r="C39" i="30"/>
  <c r="B6" i="147" l="1"/>
  <c r="E7" i="115" l="1"/>
  <c r="E6" i="115"/>
  <c r="E5" i="115"/>
  <c r="E4" i="115"/>
  <c r="E3" i="115"/>
  <c r="E2" i="115"/>
  <c r="C62" i="110" l="1"/>
  <c r="B62" i="110"/>
  <c r="C61" i="110"/>
  <c r="B61" i="110"/>
  <c r="C60" i="110"/>
  <c r="B60" i="110"/>
  <c r="C59" i="110"/>
  <c r="B59" i="110"/>
  <c r="C58" i="110"/>
  <c r="B58" i="110"/>
  <c r="C57" i="110"/>
  <c r="B57" i="110"/>
  <c r="C56" i="110"/>
  <c r="B56" i="110"/>
  <c r="C55" i="110"/>
  <c r="B55" i="110"/>
  <c r="C54" i="110"/>
  <c r="B54" i="110"/>
  <c r="C53" i="110"/>
  <c r="B53" i="110"/>
  <c r="C52" i="110"/>
  <c r="B52" i="110"/>
  <c r="C51" i="110"/>
  <c r="B51" i="110"/>
  <c r="C50" i="110"/>
  <c r="B50" i="110"/>
  <c r="C49" i="110"/>
  <c r="B49" i="110"/>
  <c r="C48" i="110"/>
  <c r="B48" i="110"/>
  <c r="D47" i="110"/>
  <c r="F47" i="110" s="1"/>
  <c r="C47" i="110"/>
  <c r="B47" i="110"/>
  <c r="C46" i="110"/>
  <c r="B46" i="110"/>
  <c r="C45" i="110"/>
  <c r="B45" i="110"/>
  <c r="C44" i="110"/>
  <c r="B44" i="110"/>
  <c r="D43" i="110"/>
  <c r="F43" i="110" s="1"/>
  <c r="C43" i="110"/>
  <c r="B43" i="110"/>
  <c r="C42" i="110"/>
  <c r="B42" i="110"/>
  <c r="C41" i="110"/>
  <c r="B41" i="110"/>
  <c r="C40" i="110"/>
  <c r="B40" i="110"/>
  <c r="D39" i="110"/>
  <c r="F39" i="110" s="1"/>
  <c r="C39" i="110"/>
  <c r="B39" i="110"/>
  <c r="C38" i="110"/>
  <c r="B38" i="110"/>
  <c r="D7" i="110" s="1"/>
  <c r="C37" i="110"/>
  <c r="B37" i="110"/>
  <c r="D36" i="110"/>
  <c r="F36" i="110" s="1"/>
  <c r="C36" i="110"/>
  <c r="B36" i="110"/>
  <c r="D35" i="110"/>
  <c r="F35" i="110" s="1"/>
  <c r="C35" i="110"/>
  <c r="B35" i="110"/>
  <c r="C34" i="110"/>
  <c r="B34" i="110"/>
  <c r="C33" i="110"/>
  <c r="B33" i="110"/>
  <c r="D32" i="110"/>
  <c r="F32" i="110" s="1"/>
  <c r="C32" i="110"/>
  <c r="B32" i="110"/>
  <c r="D31" i="110"/>
  <c r="F31" i="110" s="1"/>
  <c r="C31" i="110"/>
  <c r="B31" i="110"/>
  <c r="C30" i="110"/>
  <c r="B30" i="110"/>
  <c r="C29" i="110"/>
  <c r="B29" i="110"/>
  <c r="D28" i="110"/>
  <c r="F28" i="110" s="1"/>
  <c r="C28" i="110"/>
  <c r="B28" i="110"/>
  <c r="D27" i="110"/>
  <c r="F27" i="110" s="1"/>
  <c r="C27" i="110"/>
  <c r="B27" i="110"/>
  <c r="C26" i="110"/>
  <c r="B26" i="110"/>
  <c r="C7" i="110" s="1"/>
  <c r="C25" i="110"/>
  <c r="B25" i="110"/>
  <c r="C24" i="110"/>
  <c r="B24" i="110"/>
  <c r="D23" i="110"/>
  <c r="F23" i="110" s="1"/>
  <c r="C23" i="110"/>
  <c r="B23" i="110"/>
  <c r="C22" i="110"/>
  <c r="B22" i="110"/>
  <c r="C21" i="110"/>
  <c r="B21" i="110"/>
  <c r="C20" i="110"/>
  <c r="B20" i="110"/>
  <c r="D19" i="110"/>
  <c r="F19" i="110" s="1"/>
  <c r="C19" i="110"/>
  <c r="B19" i="110"/>
  <c r="C18" i="110"/>
  <c r="B18" i="110"/>
  <c r="C17" i="110"/>
  <c r="B17" i="110"/>
  <c r="C16" i="110"/>
  <c r="B16" i="110"/>
  <c r="D15" i="110"/>
  <c r="F15" i="110" s="1"/>
  <c r="C15" i="110"/>
  <c r="B15" i="110"/>
  <c r="C14" i="110"/>
  <c r="B14" i="110"/>
  <c r="D9" i="110"/>
  <c r="C9" i="110"/>
  <c r="F8" i="110"/>
  <c r="E8" i="110"/>
  <c r="D8" i="110"/>
  <c r="C8" i="110"/>
  <c r="B8" i="110"/>
  <c r="F7" i="110"/>
  <c r="E7" i="110"/>
  <c r="B7" i="110"/>
  <c r="F6" i="110"/>
  <c r="D59" i="110" s="1"/>
  <c r="E6" i="110"/>
  <c r="D50" i="110" s="1"/>
  <c r="D6" i="110"/>
  <c r="D38" i="110" s="1"/>
  <c r="C6" i="110"/>
  <c r="D26" i="110" s="1"/>
  <c r="B6" i="110"/>
  <c r="D14" i="110" s="1"/>
  <c r="C62" i="108"/>
  <c r="F8" i="108" s="1"/>
  <c r="B62" i="108"/>
  <c r="D61" i="108"/>
  <c r="F61" i="108" s="1"/>
  <c r="C61" i="108"/>
  <c r="B61" i="108"/>
  <c r="C60" i="108"/>
  <c r="B60" i="108"/>
  <c r="C59" i="108"/>
  <c r="B59" i="108"/>
  <c r="D58" i="108"/>
  <c r="F58" i="108" s="1"/>
  <c r="C58" i="108"/>
  <c r="B58" i="108"/>
  <c r="D57" i="108"/>
  <c r="E57" i="108" s="1"/>
  <c r="C57" i="108"/>
  <c r="B57" i="108"/>
  <c r="C56" i="108"/>
  <c r="B56" i="108"/>
  <c r="C55" i="108"/>
  <c r="B55" i="108"/>
  <c r="D54" i="108"/>
  <c r="F54" i="108" s="1"/>
  <c r="C54" i="108"/>
  <c r="B54" i="108"/>
  <c r="D53" i="108"/>
  <c r="F53" i="108" s="1"/>
  <c r="C53" i="108"/>
  <c r="B53" i="108"/>
  <c r="C52" i="108"/>
  <c r="B52" i="108"/>
  <c r="C51" i="108"/>
  <c r="B51" i="108"/>
  <c r="C50" i="108"/>
  <c r="E8" i="108" s="1"/>
  <c r="B50" i="108"/>
  <c r="D49" i="108"/>
  <c r="F49" i="108" s="1"/>
  <c r="C49" i="108"/>
  <c r="B49" i="108"/>
  <c r="C48" i="108"/>
  <c r="B48" i="108"/>
  <c r="C47" i="108"/>
  <c r="B47" i="108"/>
  <c r="C46" i="108"/>
  <c r="B46" i="108"/>
  <c r="D45" i="108"/>
  <c r="E45" i="108" s="1"/>
  <c r="C45" i="108"/>
  <c r="B45" i="108"/>
  <c r="C44" i="108"/>
  <c r="B44" i="108"/>
  <c r="C43" i="108"/>
  <c r="B43" i="108"/>
  <c r="C42" i="108"/>
  <c r="B42" i="108"/>
  <c r="D41" i="108"/>
  <c r="F41" i="108" s="1"/>
  <c r="C41" i="108"/>
  <c r="B41" i="108"/>
  <c r="C40" i="108"/>
  <c r="B40" i="108"/>
  <c r="C39" i="108"/>
  <c r="B39" i="108"/>
  <c r="C38" i="108"/>
  <c r="D8" i="108" s="1"/>
  <c r="B38" i="108"/>
  <c r="C37" i="108"/>
  <c r="B37" i="108"/>
  <c r="C36" i="108"/>
  <c r="B36" i="108"/>
  <c r="C35" i="108"/>
  <c r="B35" i="108"/>
  <c r="C34" i="108"/>
  <c r="B34" i="108"/>
  <c r="C33" i="108"/>
  <c r="B33" i="108"/>
  <c r="C32" i="108"/>
  <c r="B32" i="108"/>
  <c r="C31" i="108"/>
  <c r="B31" i="108"/>
  <c r="C30" i="108"/>
  <c r="B30" i="108"/>
  <c r="C29" i="108"/>
  <c r="B29" i="108"/>
  <c r="C28" i="108"/>
  <c r="B28" i="108"/>
  <c r="C27" i="108"/>
  <c r="B27" i="108"/>
  <c r="D26" i="108"/>
  <c r="F26" i="108" s="1"/>
  <c r="C26" i="108"/>
  <c r="C8" i="108" s="1"/>
  <c r="B26" i="108"/>
  <c r="D25" i="108"/>
  <c r="F25" i="108" s="1"/>
  <c r="C25" i="108"/>
  <c r="B25" i="108"/>
  <c r="C24" i="108"/>
  <c r="B24" i="108"/>
  <c r="C23" i="108"/>
  <c r="B23" i="108"/>
  <c r="D22" i="108"/>
  <c r="F22" i="108" s="1"/>
  <c r="C22" i="108"/>
  <c r="B22" i="108"/>
  <c r="D21" i="108"/>
  <c r="F21" i="108" s="1"/>
  <c r="C21" i="108"/>
  <c r="B21" i="108"/>
  <c r="C20" i="108"/>
  <c r="B20" i="108"/>
  <c r="C19" i="108"/>
  <c r="B19" i="108"/>
  <c r="D18" i="108"/>
  <c r="F18" i="108" s="1"/>
  <c r="C18" i="108"/>
  <c r="B18" i="108"/>
  <c r="D17" i="108"/>
  <c r="E17" i="108" s="1"/>
  <c r="C17" i="108"/>
  <c r="B17" i="108"/>
  <c r="C16" i="108"/>
  <c r="B16" i="108"/>
  <c r="C15" i="108"/>
  <c r="B15" i="108"/>
  <c r="D14" i="108"/>
  <c r="F14" i="108" s="1"/>
  <c r="C14" i="108"/>
  <c r="B14" i="108"/>
  <c r="F9" i="108"/>
  <c r="E9" i="108"/>
  <c r="B9" i="108"/>
  <c r="B8" i="108"/>
  <c r="F7" i="108"/>
  <c r="E7" i="108"/>
  <c r="D7" i="108"/>
  <c r="C7" i="108"/>
  <c r="B7" i="108"/>
  <c r="F6" i="108"/>
  <c r="D60" i="108" s="1"/>
  <c r="E6" i="108"/>
  <c r="D48" i="108" s="1"/>
  <c r="D6" i="108"/>
  <c r="D36" i="108" s="1"/>
  <c r="C6" i="108"/>
  <c r="D24" i="108" s="1"/>
  <c r="B6" i="108"/>
  <c r="B10" i="108" s="1"/>
  <c r="F38" i="110" l="1"/>
  <c r="E38" i="110"/>
  <c r="E50" i="110"/>
  <c r="F50" i="110"/>
  <c r="E26" i="110"/>
  <c r="F26" i="110"/>
  <c r="F14" i="110"/>
  <c r="E14" i="110"/>
  <c r="F59" i="110"/>
  <c r="E59" i="110"/>
  <c r="B10" i="110"/>
  <c r="C10" i="110"/>
  <c r="E15" i="110"/>
  <c r="D16" i="110"/>
  <c r="E19" i="110"/>
  <c r="E23" i="110"/>
  <c r="D24" i="110"/>
  <c r="E27" i="110"/>
  <c r="E31" i="110"/>
  <c r="E35" i="110"/>
  <c r="E39" i="110"/>
  <c r="D40" i="110"/>
  <c r="E43" i="110"/>
  <c r="D44" i="110"/>
  <c r="E47" i="110"/>
  <c r="D48" i="110"/>
  <c r="D52" i="110"/>
  <c r="D56" i="110"/>
  <c r="D60" i="110"/>
  <c r="E9" i="110"/>
  <c r="D10" i="110"/>
  <c r="D17" i="110"/>
  <c r="D21" i="110"/>
  <c r="D25" i="110"/>
  <c r="E28" i="110"/>
  <c r="D29" i="110"/>
  <c r="E32" i="110"/>
  <c r="D33" i="110"/>
  <c r="E36" i="110"/>
  <c r="D37" i="110"/>
  <c r="D41" i="110"/>
  <c r="D45" i="110"/>
  <c r="D49" i="110"/>
  <c r="D53" i="110"/>
  <c r="D57" i="110"/>
  <c r="D61" i="110"/>
  <c r="F10" i="110"/>
  <c r="D20" i="110"/>
  <c r="B9" i="110"/>
  <c r="F9" i="110"/>
  <c r="E10" i="110"/>
  <c r="D18" i="110"/>
  <c r="D22" i="110"/>
  <c r="D30" i="110"/>
  <c r="D34" i="110"/>
  <c r="D42" i="110"/>
  <c r="D46" i="110"/>
  <c r="D54" i="110"/>
  <c r="D58" i="110"/>
  <c r="D62" i="110"/>
  <c r="D51" i="110"/>
  <c r="D55" i="110"/>
  <c r="F48" i="108"/>
  <c r="E48" i="108"/>
  <c r="F60" i="108"/>
  <c r="E60" i="108"/>
  <c r="F24" i="108"/>
  <c r="E24" i="108"/>
  <c r="F36" i="108"/>
  <c r="E36" i="108"/>
  <c r="D29" i="108"/>
  <c r="E25" i="108"/>
  <c r="E61" i="108"/>
  <c r="D62" i="108"/>
  <c r="D10" i="108"/>
  <c r="E21" i="108"/>
  <c r="D30" i="108"/>
  <c r="E41" i="108"/>
  <c r="D42" i="108"/>
  <c r="D46" i="108"/>
  <c r="E49" i="108"/>
  <c r="E53" i="108"/>
  <c r="C9" i="108"/>
  <c r="F10" i="108"/>
  <c r="E14" i="108"/>
  <c r="D15" i="108"/>
  <c r="F17" i="108"/>
  <c r="E18" i="108"/>
  <c r="D19" i="108"/>
  <c r="E22" i="108"/>
  <c r="D23" i="108"/>
  <c r="E26" i="108"/>
  <c r="D27" i="108"/>
  <c r="D31" i="108"/>
  <c r="D35" i="108"/>
  <c r="D39" i="108"/>
  <c r="D43" i="108"/>
  <c r="F45" i="108"/>
  <c r="D47" i="108"/>
  <c r="D51" i="108"/>
  <c r="E54" i="108"/>
  <c r="D55" i="108"/>
  <c r="F57" i="108"/>
  <c r="E58" i="108"/>
  <c r="D59" i="108"/>
  <c r="D33" i="108"/>
  <c r="D37" i="108"/>
  <c r="E10" i="108"/>
  <c r="D34" i="108"/>
  <c r="D38" i="108"/>
  <c r="D50" i="108"/>
  <c r="D9" i="108"/>
  <c r="C10" i="108"/>
  <c r="D16" i="108"/>
  <c r="D20" i="108"/>
  <c r="D28" i="108"/>
  <c r="D32" i="108"/>
  <c r="D40" i="108"/>
  <c r="D44" i="108"/>
  <c r="D52" i="108"/>
  <c r="D56" i="108"/>
  <c r="F42" i="110" l="1"/>
  <c r="E42" i="110"/>
  <c r="F53" i="110"/>
  <c r="E53" i="110"/>
  <c r="E29" i="110"/>
  <c r="F29" i="110"/>
  <c r="F56" i="110"/>
  <c r="E56" i="110"/>
  <c r="F44" i="110"/>
  <c r="E44" i="110"/>
  <c r="E58" i="110"/>
  <c r="F58" i="110"/>
  <c r="F34" i="110"/>
  <c r="E34" i="110"/>
  <c r="F49" i="110"/>
  <c r="E49" i="110"/>
  <c r="F52" i="110"/>
  <c r="E52" i="110"/>
  <c r="E18" i="110"/>
  <c r="F18" i="110"/>
  <c r="E37" i="110"/>
  <c r="F37" i="110"/>
  <c r="F55" i="110"/>
  <c r="E55" i="110"/>
  <c r="E54" i="110"/>
  <c r="F54" i="110"/>
  <c r="F30" i="110"/>
  <c r="E30" i="110"/>
  <c r="F61" i="110"/>
  <c r="E61" i="110"/>
  <c r="F45" i="110"/>
  <c r="E45" i="110"/>
  <c r="E33" i="110"/>
  <c r="F33" i="110"/>
  <c r="E25" i="110"/>
  <c r="F25" i="110"/>
  <c r="F48" i="110"/>
  <c r="E48" i="110"/>
  <c r="F40" i="110"/>
  <c r="E40" i="110"/>
  <c r="F16" i="110"/>
  <c r="E16" i="110"/>
  <c r="E62" i="110"/>
  <c r="F62" i="110"/>
  <c r="F20" i="110"/>
  <c r="E20" i="110"/>
  <c r="E17" i="110"/>
  <c r="F17" i="110"/>
  <c r="F51" i="110"/>
  <c r="E51" i="110"/>
  <c r="E46" i="110"/>
  <c r="F46" i="110"/>
  <c r="E22" i="110"/>
  <c r="F22" i="110"/>
  <c r="F57" i="110"/>
  <c r="E57" i="110"/>
  <c r="F41" i="110"/>
  <c r="E41" i="110"/>
  <c r="E21" i="110"/>
  <c r="F21" i="110"/>
  <c r="F60" i="110"/>
  <c r="E60" i="110"/>
  <c r="F24" i="110"/>
  <c r="E24" i="110"/>
  <c r="E16" i="108"/>
  <c r="F16" i="108"/>
  <c r="F33" i="108"/>
  <c r="E33" i="108"/>
  <c r="F56" i="108"/>
  <c r="E56" i="108"/>
  <c r="F32" i="108"/>
  <c r="E32" i="108"/>
  <c r="F34" i="108"/>
  <c r="E34" i="108"/>
  <c r="E59" i="108"/>
  <c r="F59" i="108"/>
  <c r="E43" i="108"/>
  <c r="F43" i="108"/>
  <c r="E27" i="108"/>
  <c r="F27" i="108"/>
  <c r="E19" i="108"/>
  <c r="F19" i="108"/>
  <c r="F30" i="108"/>
  <c r="E30" i="108"/>
  <c r="F52" i="108"/>
  <c r="E52" i="108"/>
  <c r="F28" i="108"/>
  <c r="E28" i="108"/>
  <c r="E51" i="108"/>
  <c r="F51" i="108"/>
  <c r="E39" i="108"/>
  <c r="F39" i="108"/>
  <c r="F46" i="108"/>
  <c r="E46" i="108"/>
  <c r="F40" i="108"/>
  <c r="E40" i="108"/>
  <c r="F38" i="108"/>
  <c r="E38" i="108"/>
  <c r="E55" i="108"/>
  <c r="F55" i="108"/>
  <c r="E31" i="108"/>
  <c r="F31" i="108"/>
  <c r="E15" i="108"/>
  <c r="F15" i="108"/>
  <c r="F62" i="108"/>
  <c r="E62" i="108"/>
  <c r="F44" i="108"/>
  <c r="E44" i="108"/>
  <c r="F20" i="108"/>
  <c r="E20" i="108"/>
  <c r="F50" i="108"/>
  <c r="E50" i="108"/>
  <c r="F37" i="108"/>
  <c r="E37" i="108"/>
  <c r="E47" i="108"/>
  <c r="F47" i="108"/>
  <c r="E35" i="108"/>
  <c r="F35" i="108"/>
  <c r="E23" i="108"/>
  <c r="F23" i="108"/>
  <c r="F42" i="108"/>
  <c r="E42" i="108"/>
  <c r="F29" i="108"/>
  <c r="E29" i="108"/>
</calcChain>
</file>

<file path=xl/sharedStrings.xml><?xml version="1.0" encoding="utf-8"?>
<sst xmlns="http://schemas.openxmlformats.org/spreadsheetml/2006/main" count="1027" uniqueCount="478">
  <si>
    <t>O2</t>
  </si>
  <si>
    <t>Vodafone</t>
  </si>
  <si>
    <t>Nordic Telecom</t>
  </si>
  <si>
    <t xml:space="preserve"> </t>
  </si>
  <si>
    <t>Celkem Kč včetně DPH</t>
  </si>
  <si>
    <t>100 Mbs</t>
  </si>
  <si>
    <t>Jednorázová cena PPV</t>
  </si>
  <si>
    <t>Jednorázová cena SPV</t>
  </si>
  <si>
    <t>Vývoj cen pro služby zřízení plného a sdíleného zpřístupnění účastnického kovového vedení</t>
  </si>
  <si>
    <t>Měsíční PPV</t>
  </si>
  <si>
    <t>Měsíční SPV</t>
  </si>
  <si>
    <t>Vývoj měsíčních cen pro služby pronájmu plného a sdíleného zpřístupnění účastnického kovového vedení</t>
  </si>
  <si>
    <t>Zřízení připojení v koncovém bodě</t>
  </si>
  <si>
    <t>STANDARD
(do 55 Mb)</t>
  </si>
  <si>
    <t>PREMIUM
(do 100 Mb)</t>
  </si>
  <si>
    <t>SUPERFAST
(do 250 Mb)</t>
  </si>
  <si>
    <t>DIGITAL E1
(pro PBX)</t>
  </si>
  <si>
    <t>Měsíční cena za připojení v koncovém bodě</t>
  </si>
  <si>
    <t>VO cena za 1 MB dat</t>
  </si>
  <si>
    <t>Operátor</t>
  </si>
  <si>
    <t>2 Mbs</t>
  </si>
  <si>
    <t>20 Mbs</t>
  </si>
  <si>
    <t>40 Mbs</t>
  </si>
  <si>
    <t>50 Mbs</t>
  </si>
  <si>
    <t>80 Mbs</t>
  </si>
  <si>
    <t>1000 Mbs</t>
  </si>
  <si>
    <t>16 Mbs</t>
  </si>
  <si>
    <t>30 Mbs</t>
  </si>
  <si>
    <t>8Mbs</t>
  </si>
  <si>
    <t>20 Mbit/s</t>
  </si>
  <si>
    <t>100 Mbit/s</t>
  </si>
  <si>
    <t>31.12.2017</t>
  </si>
  <si>
    <t>31.12.2018</t>
  </si>
  <si>
    <t>31.12.2019</t>
  </si>
  <si>
    <t>Poskytnutí kolokačního prostoru  - skříň</t>
  </si>
  <si>
    <t>Podrobné místní šetření - další zpráva</t>
  </si>
  <si>
    <t>Vývoj jednorázových cen pro služby poskytnutí kolokačního prostoru a podrobného místního šetření</t>
  </si>
  <si>
    <t>Vývoj měsíční ceny pro službu pronájmu kolokačního prostoru</t>
  </si>
  <si>
    <t>Průměrná cena právnické osoby (Kč/min.)</t>
  </si>
  <si>
    <t>Průměrná cena fyzické osoby (Kč/min.)</t>
  </si>
  <si>
    <t>Průměrná cena celkem (Kč/min.)</t>
  </si>
  <si>
    <t>64kbit/s</t>
  </si>
  <si>
    <t>2048kbit/s</t>
  </si>
  <si>
    <t>2048/256 kbit/s</t>
  </si>
  <si>
    <t>6 Mbit/s</t>
  </si>
  <si>
    <t>Carrier TDM Acces (ceny jednorázové bez závazku)</t>
  </si>
  <si>
    <t>Carrier TDM Acces (ceny měsíční bez závazku)</t>
  </si>
  <si>
    <t>Vývoj cen hlasových služeb v pevných sítích</t>
  </si>
  <si>
    <t>Vývoj cen za službu koncových pronajatých okruhů dle vybraných rychostí (Carrier TDM Acces)</t>
  </si>
  <si>
    <t>Vývoj cen za službu koncových pronajatých okruhů dle vybraných rychostí (Carrier Ethernet Acces)</t>
  </si>
  <si>
    <t>Carrier Ethernet Acces (ceny jednorázové bez závazku)</t>
  </si>
  <si>
    <t>Carrier Ethernet Acces (ceny měsíční bez závazku)</t>
  </si>
  <si>
    <t>Poland</t>
  </si>
  <si>
    <t>Lithuania</t>
  </si>
  <si>
    <t>Estonia</t>
  </si>
  <si>
    <t>France</t>
  </si>
  <si>
    <t>Economy</t>
  </si>
  <si>
    <t>USD</t>
  </si>
  <si>
    <t>PPP$</t>
  </si>
  <si>
    <t>Croatia</t>
  </si>
  <si>
    <t>Norway</t>
  </si>
  <si>
    <t>Luxembourg</t>
  </si>
  <si>
    <t>Austria</t>
  </si>
  <si>
    <t>Romania</t>
  </si>
  <si>
    <t>Slovakia</t>
  </si>
  <si>
    <t>Belgium</t>
  </si>
  <si>
    <t>Cyprus</t>
  </si>
  <si>
    <t>Denmark</t>
  </si>
  <si>
    <t>Finland</t>
  </si>
  <si>
    <t>Sweden</t>
  </si>
  <si>
    <t>Germany</t>
  </si>
  <si>
    <t>Malta</t>
  </si>
  <si>
    <t>Netherlands</t>
  </si>
  <si>
    <t>Ireland</t>
  </si>
  <si>
    <t>United Kingdom</t>
  </si>
  <si>
    <t>Greece</t>
  </si>
  <si>
    <t>Czech Republic</t>
  </si>
  <si>
    <t>Portugal</t>
  </si>
  <si>
    <t>Italy</t>
  </si>
  <si>
    <t>Bulgaria</t>
  </si>
  <si>
    <t>Latvia</t>
  </si>
  <si>
    <t>Hungary</t>
  </si>
  <si>
    <t>Spain</t>
  </si>
  <si>
    <t>Slovenia</t>
  </si>
  <si>
    <t>září 2014 -       duben 2015</t>
  </si>
  <si>
    <t>květen 2015 - březen 2016</t>
  </si>
  <si>
    <t>duben  2016 -    únor 2017</t>
  </si>
  <si>
    <t>březen 2017 -        říjen 2017</t>
  </si>
  <si>
    <t>listopad 2017 -        duben 2018</t>
  </si>
  <si>
    <t>květen 2018 -   říjen 2018</t>
  </si>
  <si>
    <t>listopad 2018 -  duben 2019</t>
  </si>
  <si>
    <t>květen 2019 - říjen 2019</t>
  </si>
  <si>
    <t>T-Mobile</t>
  </si>
  <si>
    <t xml:space="preserve"> 0,28 - 0,46</t>
  </si>
  <si>
    <t xml:space="preserve"> 0,29 - 0,51</t>
  </si>
  <si>
    <t xml:space="preserve"> 0,42 - 0,52</t>
  </si>
  <si>
    <t xml:space="preserve"> 0,44 - 0,51 </t>
  </si>
  <si>
    <t>Vývoj velkoobchodních cen za 1 MB z referenčních nabídek operátorů (v Kč bez DPH)</t>
  </si>
  <si>
    <t>O2 - 20 Mb/s FUP bez limitu</t>
  </si>
  <si>
    <t>T-Mobile - 20 Mb/s bez limitu</t>
  </si>
  <si>
    <t>Vodafone - 30 Mb/s bez limitu</t>
  </si>
  <si>
    <t>O2 - 20 Mbit/s bez limitu</t>
  </si>
  <si>
    <t>T-Mobile - 100 Mb/s bez limitu</t>
  </si>
  <si>
    <t>Nordic  Telecom - 100 Mb/s bez limitu</t>
  </si>
  <si>
    <t>O2 -100 Mb/s  bez limitu</t>
  </si>
  <si>
    <t>PODA - 50 Mb/s bez limitu</t>
  </si>
  <si>
    <t>Vodafone - 100 Mb/s bez limitu</t>
  </si>
  <si>
    <t>Velkoobchodní ceny CETIN za širokopásmový přístup k síti (referenční nabídka MMO)</t>
  </si>
  <si>
    <t>O2 Czech Republic a.s.</t>
  </si>
  <si>
    <t>index spotřebitelských cen</t>
  </si>
  <si>
    <t>index průměrné měsíční mzdy</t>
  </si>
  <si>
    <t>korigovaný index ceny podle CPI</t>
  </si>
  <si>
    <t>index hodnocené ceny</t>
  </si>
  <si>
    <t>období:</t>
  </si>
  <si>
    <t>rok</t>
  </si>
  <si>
    <t>Volání ČR Plus</t>
  </si>
  <si>
    <t>Volání ČR</t>
  </si>
  <si>
    <t>Veřejně dostupná telefonní služba v pevném místě</t>
  </si>
  <si>
    <t xml:space="preserve">tarify pro běžná volání s nejnižší měsíční cenou </t>
  </si>
  <si>
    <t>Nej.cz</t>
  </si>
  <si>
    <t>Nordic 
Telecom</t>
  </si>
  <si>
    <t>Přístup v pevném místě k veřejně dostupné telefonní službě</t>
  </si>
  <si>
    <t>přístup v pevném místě k veřejně dostupné telefonní službě - Kč/zúčt. období</t>
  </si>
  <si>
    <t>Ceny jsou uvedeny včetně DPH</t>
  </si>
  <si>
    <t>Informační služba o telefonních číslech na linkách 1180,01181, 1188</t>
  </si>
  <si>
    <t>Informační služba o telefonních číslech účastníků veřejně dostupné telefonní služby</t>
  </si>
  <si>
    <t>volání - Kč/min</t>
  </si>
  <si>
    <t>Basic</t>
  </si>
  <si>
    <t>Kč/min. (bez DPH)</t>
  </si>
  <si>
    <t>Průměrná maloobchodní cena za skutečně provolanou minutu (rezidenti)</t>
  </si>
  <si>
    <t>Průměrná maloobchodní cena za skutečně provolanou minutu (podnikatelé)</t>
  </si>
  <si>
    <t>Průměrná maloobchodní cena za skutečně provolanou minutu 3 síťoví operátoři (MNO)</t>
  </si>
  <si>
    <t>Průměrná maloobchodní cena za skutečně provolanou minutu virtuální operátoři (MVNO)</t>
  </si>
  <si>
    <t>Průměrná maloobchodní cena za skutečně provolanou minutu</t>
  </si>
  <si>
    <t>Kč/SMS (bez DPH)</t>
  </si>
  <si>
    <t>Průměrná maloobchodní cena za SMS 3 síťoví operátoři (MNO)</t>
  </si>
  <si>
    <t>Průměrná maloobchodní cena za SMS virtuální operátoři (MVNO)</t>
  </si>
  <si>
    <t>Průměrná maloobchodní cena za SMS (celkem)</t>
  </si>
  <si>
    <t>Kč/MB (bez DPH)</t>
  </si>
  <si>
    <t xml:space="preserve"> (ceny s DPH, se závazkem na 24 měsíců)</t>
  </si>
  <si>
    <t>operátor/tarif</t>
  </si>
  <si>
    <t>ke konci roku:</t>
  </si>
  <si>
    <t>neomezené volání a SMS</t>
  </si>
  <si>
    <t>neomez. volání a SMS a 2GB</t>
  </si>
  <si>
    <t>100 hovorů a 140 SMS a 2GB</t>
  </si>
  <si>
    <t>900 hovorů a 350 SMS a 2GB</t>
  </si>
  <si>
    <t>300 hovorů a 225 SMS a 1GB</t>
  </si>
  <si>
    <t>100 hovorů a 140 SMS a 500MB</t>
  </si>
  <si>
    <t>30 hovorů a 100 SMS a 100MB</t>
  </si>
  <si>
    <t>Srovnání OECD Mobile Voice Price Benchmarking (Teligen):</t>
  </si>
  <si>
    <t>země/operátor</t>
  </si>
  <si>
    <t>Kč/měs.</t>
  </si>
  <si>
    <t>pořadí</t>
  </si>
  <si>
    <t>Poland, Play</t>
  </si>
  <si>
    <t>Lithuania, Tele2</t>
  </si>
  <si>
    <t>Estonia, Telia</t>
  </si>
  <si>
    <t>Mexico, MoviStar</t>
  </si>
  <si>
    <t>Australia, Telstra</t>
  </si>
  <si>
    <t>Austria, T-Mobile</t>
  </si>
  <si>
    <t>UK, O2</t>
  </si>
  <si>
    <t>France, SFR</t>
  </si>
  <si>
    <t>Sweden, Tele 2</t>
  </si>
  <si>
    <t>Latvia, Tele2</t>
  </si>
  <si>
    <t>Germany, O2</t>
  </si>
  <si>
    <t>Iceland, Nova</t>
  </si>
  <si>
    <t>Colombia, Claro</t>
  </si>
  <si>
    <t>Slovenia, A1</t>
  </si>
  <si>
    <t>Belgium, Orange</t>
  </si>
  <si>
    <t>Denmark, Telenor</t>
  </si>
  <si>
    <t>Ireland, Vodafone</t>
  </si>
  <si>
    <t>Netherlands, KPN</t>
  </si>
  <si>
    <t>Czech Rep., T-Mobile</t>
  </si>
  <si>
    <t>New Zealand, Spark</t>
  </si>
  <si>
    <t>Norway, Telia</t>
  </si>
  <si>
    <t>Chile, Movistar</t>
  </si>
  <si>
    <t>Korea, SK Telecom</t>
  </si>
  <si>
    <t>Finland, Elisa</t>
  </si>
  <si>
    <t>Slovak Rep., Orange</t>
  </si>
  <si>
    <t>Spain, Vodafone</t>
  </si>
  <si>
    <t>Switzerland, Sunrise</t>
  </si>
  <si>
    <t>Canada, Rogers</t>
  </si>
  <si>
    <t>Luxembourg, POST</t>
  </si>
  <si>
    <t>Austria, A1 Telekom Austria</t>
  </si>
  <si>
    <t>Colombia, Movistar</t>
  </si>
  <si>
    <t>Slovak Rep., T-Mobile</t>
  </si>
  <si>
    <t>Canada, Bell Mobility</t>
  </si>
  <si>
    <t>Netherlands, Vodafone</t>
  </si>
  <si>
    <t>Czech Rep., O2</t>
  </si>
  <si>
    <t>UK, EE</t>
  </si>
  <si>
    <t>Italy, Vodafone</t>
  </si>
  <si>
    <t>Chile, Entel Movil</t>
  </si>
  <si>
    <t>USA, AT&amp;T</t>
  </si>
  <si>
    <t>Australia, Optus</t>
  </si>
  <si>
    <t>Hungary, T-Mobile</t>
  </si>
  <si>
    <t>Germany, Vodafone</t>
  </si>
  <si>
    <t>New Zealand, Vodafone</t>
  </si>
  <si>
    <t>Germany, T-Mobile</t>
  </si>
  <si>
    <t>Denmark, TDC / YouSee</t>
  </si>
  <si>
    <t>Norway, Telenor</t>
  </si>
  <si>
    <t>Spain, MoviStar</t>
  </si>
  <si>
    <t>Ireland, Three</t>
  </si>
  <si>
    <t>Israel, Partner</t>
  </si>
  <si>
    <t>Poland, Orange</t>
  </si>
  <si>
    <t>Poland, Polkomtel</t>
  </si>
  <si>
    <t>Estonia, Tele2</t>
  </si>
  <si>
    <t>Iceland, Vodafone</t>
  </si>
  <si>
    <t>Iceland, Siminn</t>
  </si>
  <si>
    <t>volání</t>
  </si>
  <si>
    <t>SMS</t>
  </si>
  <si>
    <t>data</t>
  </si>
  <si>
    <t>průměrná VO cena</t>
  </si>
  <si>
    <t>průměrná VO platba MVNO</t>
  </si>
  <si>
    <t>regulovaná cena</t>
  </si>
  <si>
    <t>Vývoj cen za terminaci volání - fixní sítě</t>
  </si>
  <si>
    <t>Úroveň propojení</t>
  </si>
  <si>
    <t>Doba provozu</t>
  </si>
  <si>
    <t>Místní ústředna</t>
  </si>
  <si>
    <t>silný</t>
  </si>
  <si>
    <t>slabý</t>
  </si>
  <si>
    <t>První tranzitní ústředna</t>
  </si>
  <si>
    <t>regulovaná cena v Kč/min. (bez DPH)</t>
  </si>
  <si>
    <t>3/2017</t>
  </si>
  <si>
    <t>1/2018</t>
  </si>
  <si>
    <t>1/2019</t>
  </si>
  <si>
    <t>1/2020</t>
  </si>
  <si>
    <t>Vývoj cen za terminaci volání - mobilní sítě</t>
  </si>
  <si>
    <t xml:space="preserve"> - minutu volání</t>
  </si>
  <si>
    <t xml:space="preserve"> - SMS</t>
  </si>
  <si>
    <t xml:space="preserve"> - 1 MB</t>
  </si>
  <si>
    <t>Průměrná MO cena 1 min. volání v Kč bez DPH:</t>
  </si>
  <si>
    <t>trh</t>
  </si>
  <si>
    <t>Průměrná VO cena 1 min. volání v Kč bez DPH:</t>
  </si>
  <si>
    <t>Průměrná MO cena 1 SMS v Kč bez DPH:</t>
  </si>
  <si>
    <t>Průměrná VO cena 1 SMS v Kč bez DPH:</t>
  </si>
  <si>
    <t>Průměrná MO cena 1 MB dat v Kč bez DPH (bez zahrnutí tzv. nomádních služeb):</t>
  </si>
  <si>
    <t>Průměrná VO cena 1 MB dat v Kč bez DPH:</t>
  </si>
  <si>
    <t>Vývoj velkoobchodních cen za 1 MB z referenčních nabídek operátorů (v Kč/1 MB):</t>
  </si>
  <si>
    <t>operátor</t>
  </si>
  <si>
    <t>listopad 2019 -   duben 2020</t>
  </si>
  <si>
    <r>
      <t xml:space="preserve">(ceny bez DPH, s </t>
    </r>
    <r>
      <rPr>
        <b/>
        <sz val="11"/>
        <color theme="1"/>
        <rFont val="Calibri"/>
        <family val="2"/>
        <charset val="238"/>
        <scheme val="minor"/>
      </rPr>
      <t>PPP</t>
    </r>
    <r>
      <rPr>
        <sz val="12"/>
        <color theme="1"/>
        <rFont val="Calibri"/>
        <family val="2"/>
        <scheme val="minor"/>
      </rPr>
      <t>)</t>
    </r>
  </si>
  <si>
    <t>(ceny v CZK bez DPH, s PPP)</t>
  </si>
  <si>
    <t xml:space="preserve">Vývoj ceny za 1 min. volání na maloobchodním trhu </t>
  </si>
  <si>
    <t xml:space="preserve">Vývoj ceny za 1 min. volání na velkoobchodním trhu </t>
  </si>
  <si>
    <t xml:space="preserve">Vývoj ceny za 1 SMS na maloobchodním trhu </t>
  </si>
  <si>
    <t xml:space="preserve">Vývoj ceny za 1 SMS na velkoobchodním trhu </t>
  </si>
  <si>
    <t>(mobilní služby bez nomádních)</t>
  </si>
  <si>
    <t>Vývoj ceny za 1 MB na velkoobchodním trhu (mobilní služby)</t>
  </si>
  <si>
    <t>Vývoj ceny za 1 MB na maloobchodním trhu</t>
  </si>
  <si>
    <t>Pozice mobilního operátora ČR ve srovnání s ostatními zeměmi OECD</t>
  </si>
  <si>
    <t>(dle jednotlivých spotřebních košů, s PPP)</t>
  </si>
  <si>
    <t>Průměrná maloobchodní cena</t>
  </si>
  <si>
    <t>Průměrná velkoobchodní cena</t>
  </si>
  <si>
    <t>Průměrná maloobchodní cena za 1 min.</t>
  </si>
  <si>
    <t>Průměrná velkoobchodní cena za 1 min.</t>
  </si>
  <si>
    <t>Průměrná maloobchodní cena za 1 SMS</t>
  </si>
  <si>
    <t>Průměrná velkoobchodní cena za 1 SMS</t>
  </si>
  <si>
    <t>Průměrná maloobchodní cena za 1 MB</t>
  </si>
  <si>
    <t>Průměrná velkoobchodní cena za 1 MB</t>
  </si>
  <si>
    <t>Vývoj zvláštních cen</t>
  </si>
  <si>
    <t>Pevná síť</t>
  </si>
  <si>
    <t>Název tarifu</t>
  </si>
  <si>
    <t>Měsíční cena</t>
  </si>
  <si>
    <t>Cena se státním příspěvkem</t>
  </si>
  <si>
    <t>Cena se státním příspěvkem a slevou</t>
  </si>
  <si>
    <t>299 Kč + cena další služby
 - 200 Kč státní příspěvek
 - 210 Kč O2 sleva *</t>
  </si>
  <si>
    <t>x</t>
  </si>
  <si>
    <t>Mobilní síť</t>
  </si>
  <si>
    <t xml:space="preserve">Free O2 60 se závazkem </t>
  </si>
  <si>
    <t>FREE Mini se závazkem</t>
  </si>
  <si>
    <t>Free O2 60 bez závazku</t>
  </si>
  <si>
    <t>FREE Mini bez závazku</t>
  </si>
  <si>
    <t>* O2 slevu 210 Kč lze uplatnit v případě, že účastník na stejném připojném vedení využívá další služby v pevné síti (internetové připojení, digitální televize O2)</t>
  </si>
  <si>
    <t xml:space="preserve">Vývoj hlasových volání v mobilní síti </t>
  </si>
  <si>
    <t>Ukazatele o hlasovém volání v mobilní síti</t>
  </si>
  <si>
    <t>Jednotka</t>
  </si>
  <si>
    <t>Počet reálných minut celkem</t>
  </si>
  <si>
    <t>počet min. v tisících</t>
  </si>
  <si>
    <t xml:space="preserve">Průměrná maloobchodní cena za provolanou minutu </t>
  </si>
  <si>
    <t>Kč</t>
  </si>
  <si>
    <t>Rezidenti + podnikatelé</t>
  </si>
  <si>
    <t xml:space="preserve">Vývoj Průměrné maloobchodní ceny za skutečně provolanou minutu a počtem skutečně provolaných minut u mobilních operátorů </t>
  </si>
  <si>
    <t>Rezidenti</t>
  </si>
  <si>
    <t>Podnikatelé</t>
  </si>
  <si>
    <t>Operátor 1</t>
  </si>
  <si>
    <t>Operátor 2</t>
  </si>
  <si>
    <t>Operátor 3</t>
  </si>
  <si>
    <t>korigovaný index ceny podle průměrné měsíční mzdy</t>
  </si>
  <si>
    <t>Neomezené volání ČR</t>
  </si>
  <si>
    <t>Pozn.: Společnost O2 přestala v roce 2019 oprávněným zdravotně postiženým osobám poskytovat slevu ve výši 210 Kč u služeb poskytovaných z pevných sítí a 49 Kč u služeb poskytovaných z mobilních sítí.</t>
  </si>
  <si>
    <t>Volání ČR/Neomezené volání ČR</t>
  </si>
  <si>
    <t xml:space="preserve">Vývoj cen za službu internet v pevné síti společnosti O2 </t>
  </si>
  <si>
    <t>Srovnání nabídek datových služeb prostřednictvím mobilních sítí v pevném místě</t>
  </si>
  <si>
    <t>Cenový koš 2019 – cena za spotřebu 5 GB</t>
  </si>
  <si>
    <t>Směr volání</t>
  </si>
  <si>
    <t xml:space="preserve">do vlastní mobilní sítě </t>
  </si>
  <si>
    <t>Kč bez DPH</t>
  </si>
  <si>
    <t>do ostatních mobilních sítí</t>
  </si>
  <si>
    <t xml:space="preserve">do pevných sítí  </t>
  </si>
  <si>
    <t>mezinárodní volání</t>
  </si>
  <si>
    <t xml:space="preserve">ostatní </t>
  </si>
  <si>
    <t>celkem</t>
  </si>
  <si>
    <t>Průměrná maloobchodní cena za skutečně provolanou minutu mobilních operátorů ČR</t>
  </si>
  <si>
    <t>Vývoj Průměrné maloobchodní ceny za skutečně provolanou minutu a počtem skutečně provolaných minut</t>
  </si>
  <si>
    <t>Vývoj Průměrné maloobchodní ceny za skutečně provolanou minutu a počtem skutečně provolaných minut (rezidenti)</t>
  </si>
  <si>
    <t>Průměrná maloobchodní cena za 1 MB dat</t>
  </si>
  <si>
    <t>(bez fixního LTE)</t>
  </si>
  <si>
    <t>Průměrná maloobchodní cena za 1 MB dat 3 síťoví operátoři (MNO)</t>
  </si>
  <si>
    <t>Průměrná maloobchodní cena za 1 MB dat virtuální operátoři (MVNO)</t>
  </si>
  <si>
    <r>
      <rPr>
        <b/>
        <sz val="9"/>
        <color theme="1"/>
        <rFont val="Calibri"/>
        <family val="2"/>
        <charset val="238"/>
        <scheme val="minor"/>
      </rPr>
      <t xml:space="preserve">2017 </t>
    </r>
    <r>
      <rPr>
        <sz val="9"/>
        <color theme="1"/>
        <rFont val="Calibri"/>
        <family val="2"/>
        <charset val="238"/>
        <scheme val="minor"/>
      </rPr>
      <t>VF/Red Naplno, 5GB</t>
    </r>
  </si>
  <si>
    <r>
      <rPr>
        <b/>
        <sz val="9"/>
        <color theme="1"/>
        <rFont val="Calibri"/>
        <family val="2"/>
        <charset val="238"/>
        <scheme val="minor"/>
      </rPr>
      <t xml:space="preserve">2018 </t>
    </r>
    <r>
      <rPr>
        <sz val="9"/>
        <color theme="1"/>
        <rFont val="Calibri"/>
        <family val="2"/>
        <charset val="238"/>
        <scheme val="minor"/>
      </rPr>
      <t>VF/Red Naplno, 5GB</t>
    </r>
  </si>
  <si>
    <t>Pozice operátora ČR ve srovnání OECD Mobile Voice Price Benchmarking (Teligen) - vždy ke konci roku:</t>
  </si>
  <si>
    <t>Sweden, Telia</t>
  </si>
  <si>
    <t>Finland, Telia</t>
  </si>
  <si>
    <t>Portugal, Vodafone</t>
  </si>
  <si>
    <t>Greece, Vodafone</t>
  </si>
  <si>
    <t>France, Orange</t>
  </si>
  <si>
    <t>Latvia, LMT</t>
  </si>
  <si>
    <t>Neomezené volání/SMS + 2 G datový limit - data za 4. čtvrtletí 2017</t>
  </si>
  <si>
    <t>Neomezené volání/SMS + 10 G datový limit - data za 4. čtvrtletí 2017</t>
  </si>
  <si>
    <t>Neomezené volání/SMS + 30 G datový limit - data za 4. čtvrtletí 2017</t>
  </si>
  <si>
    <t>Neomezené volání/SMS/datový limit - data za 4. čtvrtletí 2017</t>
  </si>
  <si>
    <t>Průměrná velkoobchodní cena za minutu roamingového volání</t>
  </si>
  <si>
    <t>Průměrná velkoobchodní cena za roamingová SMS</t>
  </si>
  <si>
    <t>Průměrné maloobchodní roamingové tržby (v €)</t>
  </si>
  <si>
    <t>MO RoW</t>
  </si>
  <si>
    <t>Průměrná cena za volání (RoW)</t>
  </si>
  <si>
    <t>Průměrná velkoobchodní cena za roamingová data (GB)</t>
  </si>
  <si>
    <t>Průměrná cena za SMS (RoW)</t>
  </si>
  <si>
    <t>Průměrná cena za 1 GB dat (RoW)</t>
  </si>
  <si>
    <t xml:space="preserve"> 11/2008</t>
  </si>
  <si>
    <t>4/2010</t>
  </si>
  <si>
    <t>5/2014</t>
  </si>
  <si>
    <t>12/2016</t>
  </si>
  <si>
    <t xml:space="preserve">Zdroj: BoR (21) 71 Draft Termination Rates Report January, BEREC </t>
  </si>
  <si>
    <t>Průměrný velkoobchodní výnos operátorů za terminaci dle služeb</t>
  </si>
  <si>
    <t xml:space="preserve">průměrný výnos za  terminaci minuty hlasového volání  </t>
  </si>
  <si>
    <t xml:space="preserve">průměrný výnos za terminaci SMS </t>
  </si>
  <si>
    <t>průměrný výnos za  terminaci MMS</t>
  </si>
  <si>
    <t>31.12.2020</t>
  </si>
  <si>
    <t>listopad 2019 - duben 2020</t>
  </si>
  <si>
    <t>květen 2020 - říjen 2020</t>
  </si>
  <si>
    <t>listopad 2020 - duben 2021</t>
  </si>
  <si>
    <t>Průměrná velkoobchodní cena v ČR (všichni operátoři)</t>
  </si>
  <si>
    <t>Pozn: ceny v Kč bez DPH</t>
  </si>
  <si>
    <t>listopad 2020 -   duben 2021</t>
  </si>
  <si>
    <t xml:space="preserve"> 0,44 - 0,51</t>
  </si>
  <si>
    <t>datum platnosti regulované ceny od</t>
  </si>
  <si>
    <t>velkoobchodní roamingové ceny a maloobchodní příplatky</t>
  </si>
  <si>
    <t>odchozí volání</t>
  </si>
  <si>
    <t>EUR/min.</t>
  </si>
  <si>
    <t>CZK/min.</t>
  </si>
  <si>
    <t>EUR/SMS</t>
  </si>
  <si>
    <t>CZK/SMS</t>
  </si>
  <si>
    <t>Pozn. Tabulka obsahuje tarify poskytované k 31. 12. uvedeného roku</t>
  </si>
  <si>
    <t>2017 - 2021</t>
  </si>
  <si>
    <t>změna od 1. 9. 2020</t>
  </si>
  <si>
    <t>měsíc / rok</t>
  </si>
  <si>
    <t>index spotřebitelských cen (CPI)</t>
  </si>
  <si>
    <t>korigovaný index ceny podle prům.mezd</t>
  </si>
  <si>
    <t>12/17</t>
  </si>
  <si>
    <t>01/18</t>
  </si>
  <si>
    <t>02/18</t>
  </si>
  <si>
    <t>03/18</t>
  </si>
  <si>
    <t>04/18</t>
  </si>
  <si>
    <t>05/18</t>
  </si>
  <si>
    <t>06/18</t>
  </si>
  <si>
    <t>07/18</t>
  </si>
  <si>
    <t>08/18</t>
  </si>
  <si>
    <t>09/18</t>
  </si>
  <si>
    <t>10/18</t>
  </si>
  <si>
    <t>11/18</t>
  </si>
  <si>
    <t>12/18</t>
  </si>
  <si>
    <t>01/19</t>
  </si>
  <si>
    <t>02/19</t>
  </si>
  <si>
    <t>03/19</t>
  </si>
  <si>
    <t>04/19</t>
  </si>
  <si>
    <t>05/19</t>
  </si>
  <si>
    <t>06/19</t>
  </si>
  <si>
    <t>07/19</t>
  </si>
  <si>
    <t>08/19</t>
  </si>
  <si>
    <t>09/19</t>
  </si>
  <si>
    <t>10/19</t>
  </si>
  <si>
    <t>11/19</t>
  </si>
  <si>
    <t>12/19</t>
  </si>
  <si>
    <t>01/20</t>
  </si>
  <si>
    <t>02/20</t>
  </si>
  <si>
    <t>03/20</t>
  </si>
  <si>
    <t>04/20</t>
  </si>
  <si>
    <t>05/20</t>
  </si>
  <si>
    <t>06/20</t>
  </si>
  <si>
    <t>07/20</t>
  </si>
  <si>
    <t>08/20</t>
  </si>
  <si>
    <t>09/20</t>
  </si>
  <si>
    <t>10/20</t>
  </si>
  <si>
    <t>11/20</t>
  </si>
  <si>
    <t>12/20</t>
  </si>
  <si>
    <t>01/21</t>
  </si>
  <si>
    <t>02/21</t>
  </si>
  <si>
    <t>03/21</t>
  </si>
  <si>
    <t>04/21</t>
  </si>
  <si>
    <t>05/21</t>
  </si>
  <si>
    <t>06/21</t>
  </si>
  <si>
    <t>07/21</t>
  </si>
  <si>
    <t>08/21</t>
  </si>
  <si>
    <t>09/21</t>
  </si>
  <si>
    <t>10/21</t>
  </si>
  <si>
    <t>11/21</t>
  </si>
  <si>
    <t>12/21</t>
  </si>
  <si>
    <t xml:space="preserve">k 31. 12. </t>
  </si>
  <si>
    <t xml:space="preserve"> Vodafone
1180, 1181</t>
  </si>
  <si>
    <t>Vodafone
1188</t>
  </si>
  <si>
    <t>změna od 12. 10. 2021</t>
  </si>
  <si>
    <t>Levná pevná NT Maxi,</t>
  </si>
  <si>
    <t>Volání ČR 2017, 2018, 2019; Neomezené volání - od 1.9.2020</t>
  </si>
  <si>
    <t>Volám neomezeně / Volám Naplno</t>
  </si>
  <si>
    <t>Volám neomezeně 2017, 2018, 2019; od 24. 5. 2021 Volám Naplno v ceníku Vodafone; od. 1. 6. 2020 ceník UPC pod hlavičkou Vodafone;</t>
  </si>
  <si>
    <t>60 Mbs</t>
  </si>
  <si>
    <t>Vývoj cen za službu internet v pevné síti společnosti T-Mobile Czech Republic</t>
  </si>
  <si>
    <t>Vývoj cen za službu internet v pevné síti společnosti Vodafone</t>
  </si>
  <si>
    <t>Vývoj cen za službu internet v pevné síti společnosti Nordic Telecom</t>
  </si>
  <si>
    <t>Průměrný výnos operátora za 1 min. volání 2021</t>
  </si>
  <si>
    <t>Průměrná maloobchodní cena operátora za 1 min. volání podle směru volání za rok 2021</t>
  </si>
  <si>
    <t>Průměrná maloobchodní cena za SMS (rezidenti)</t>
  </si>
  <si>
    <t>Průměrná maloobchodní cena za SMS (podnikatelé)</t>
  </si>
  <si>
    <t>Průměrná maloobchodní cena za 1 MB dat, rezidenti</t>
  </si>
  <si>
    <t>Průměrná maloobchodní cena za 1 MB dat, podnikatelé</t>
  </si>
  <si>
    <t>Neomezené volání/SMS + 2 G datový limit - data za 4. čtvrtletí 2021</t>
  </si>
  <si>
    <t>Neomezené volání/SMS + 10 G datový limit - data za 4. čtvrtletí 2021</t>
  </si>
  <si>
    <t>Neomezené volání/SMS + 30 G datový limit - data za 4. čtvrtletí 2021</t>
  </si>
  <si>
    <t>Belgium, Proximus</t>
  </si>
  <si>
    <t>Neomezené volání/SMS/datový limit - data za 4. čtvrtletí 2021</t>
  </si>
  <si>
    <t>7/2021</t>
  </si>
  <si>
    <t>Overview of incumbents’  lowest regulated fixed termination rates  per country/participant – June 2021 (eurocent per minute of service)</t>
  </si>
  <si>
    <t xml:space="preserve">Zdroj: BoR (21) 159 Termination Rates at European level 30 June 2021, BEREC </t>
  </si>
  <si>
    <t>Mobile termination rates per country/participant – June 2021 (eurocent per minute of service)</t>
  </si>
  <si>
    <t>Vývoj terminačních cen za období 2017–2021</t>
  </si>
  <si>
    <t>31.12.2021</t>
  </si>
  <si>
    <t>květen 2021 - říjen 2021</t>
  </si>
  <si>
    <t>listopad 2021 - duben 2022</t>
  </si>
  <si>
    <t>od května 2022</t>
  </si>
  <si>
    <t xml:space="preserve"> *)</t>
  </si>
  <si>
    <t xml:space="preserve"> *) není stanovena</t>
  </si>
  <si>
    <t>pro Full MVNO</t>
  </si>
  <si>
    <t>pro Light MVNO</t>
  </si>
  <si>
    <t>pro 4G</t>
  </si>
  <si>
    <t>pro 5G</t>
  </si>
  <si>
    <t>listopad 2021 -   duben 2022</t>
  </si>
  <si>
    <t xml:space="preserve">od května 2022 </t>
  </si>
  <si>
    <t>*)</t>
  </si>
  <si>
    <t>**)</t>
  </si>
  <si>
    <t xml:space="preserve"> *) cena za MB stanovena formou VOC balíčků </t>
  </si>
  <si>
    <t xml:space="preserve"> **) fixní VOC 1 MB nejsou stanoveny</t>
  </si>
  <si>
    <t>EUR/GB</t>
  </si>
  <si>
    <t>CZK/GB</t>
  </si>
  <si>
    <t>1. červenec 2016</t>
  </si>
  <si>
    <t>6.leden 2017</t>
  </si>
  <si>
    <t>15. červen 2017</t>
  </si>
  <si>
    <t>1.červenec 2017</t>
  </si>
  <si>
    <t>1.leden 2018</t>
  </si>
  <si>
    <t>1.červenec2018</t>
  </si>
  <si>
    <t>1. leden 2019</t>
  </si>
  <si>
    <t>1.červenec 2019</t>
  </si>
  <si>
    <t>1. leden 2020</t>
  </si>
  <si>
    <t>1. červenec 2020</t>
  </si>
  <si>
    <t>1. leden 2021</t>
  </si>
  <si>
    <t>1.červenec 2021</t>
  </si>
  <si>
    <t>Vývoj cen hlasových tarifů v pevné síti v ČR období 2017 - 2021</t>
  </si>
  <si>
    <t>Nejlevnější tarif v ČR s neomezeným voláním a SMS 5 GB datovým limitem</t>
  </si>
  <si>
    <r>
      <rPr>
        <b/>
        <sz val="9"/>
        <color theme="1"/>
        <rFont val="Calibri"/>
        <family val="2"/>
        <charset val="238"/>
        <scheme val="minor"/>
      </rPr>
      <t>2019</t>
    </r>
    <r>
      <rPr>
        <sz val="9"/>
        <color theme="1"/>
        <rFont val="Calibri"/>
        <family val="2"/>
        <charset val="238"/>
        <scheme val="minor"/>
      </rPr>
      <t xml:space="preserve"> T-M/Můj tarif,       5GB</t>
    </r>
  </si>
  <si>
    <r>
      <rPr>
        <b/>
        <sz val="9"/>
        <rFont val="Calibri"/>
        <family val="2"/>
        <charset val="238"/>
        <scheme val="minor"/>
      </rPr>
      <t>2020</t>
    </r>
    <r>
      <rPr>
        <sz val="9"/>
        <rFont val="Calibri"/>
        <family val="2"/>
        <charset val="238"/>
        <scheme val="minor"/>
      </rPr>
      <t xml:space="preserve"> T-M/Můj tarif, 5GB</t>
    </r>
  </si>
  <si>
    <r>
      <rPr>
        <b/>
        <sz val="9"/>
        <rFont val="Calibri"/>
        <family val="2"/>
        <charset val="238"/>
        <scheme val="minor"/>
      </rPr>
      <t>2021</t>
    </r>
    <r>
      <rPr>
        <sz val="9"/>
        <rFont val="Calibri"/>
        <family val="2"/>
        <charset val="238"/>
        <scheme val="minor"/>
      </rPr>
      <t xml:space="preserve"> T-M/pořád online, 5GB</t>
    </r>
  </si>
  <si>
    <t>-</t>
  </si>
  <si>
    <t>CZK</t>
  </si>
  <si>
    <t>PPPCZK</t>
  </si>
  <si>
    <r>
      <t>Průměrný kurz USD/CZK v roce 2021 - </t>
    </r>
    <r>
      <rPr>
        <b/>
        <sz val="11"/>
        <color rgb="FFB22222"/>
        <rFont val="Inherit"/>
      </rPr>
      <t>1 USD = 21.986 Kč</t>
    </r>
  </si>
  <si>
    <t>T-Mobile - Pevný do zásuvky- 20 Mb/s bez limitu</t>
  </si>
  <si>
    <t>Vodafone - Pevné připojení 4G/LTE - 30 Mb/s bez limitu</t>
  </si>
  <si>
    <t>O2 - Optimal Air-20 Mb/s  FUP 30 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</si>
</sst>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Kč&quot;;[Red]\-#,##0\ &quot;Kč&quot;"/>
    <numFmt numFmtId="164" formatCode="#,##0_ ;[Red]\-#,##0\ "/>
    <numFmt numFmtId="165" formatCode="0.0"/>
    <numFmt numFmtId="166" formatCode="#,##0.00\ &quot;Kč&quot;"/>
    <numFmt numFmtId="167" formatCode="0.0%"/>
    <numFmt numFmtId="168" formatCode="#,##0.0"/>
    <numFmt numFmtId="169" formatCode="0.000"/>
    <numFmt numFmtId="170" formatCode="0.0000"/>
    <numFmt numFmtId="171" formatCode="_-* #,##0\ _K_č_-;\-* #,##0\ _K_č_-;_-* &quot;-&quot;??\ _K_č_-;_-@_-"/>
    <numFmt numFmtId="172" formatCode="#,##0_ ;\-#,##0\ "/>
  </numFmts>
  <fonts count="98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theme="1"/>
      <name val="Titillium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9"/>
      <color rgb="FFFF000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2"/>
      <color theme="1"/>
      <name val="Calibri"/>
      <family val="2"/>
      <charset val="238"/>
    </font>
    <font>
      <sz val="10"/>
      <color theme="1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595959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9"/>
      <name val="Calibri Light"/>
      <family val="2"/>
      <charset val="238"/>
      <scheme val="major"/>
    </font>
    <font>
      <b/>
      <sz val="9"/>
      <name val="Calibri Light"/>
      <family val="2"/>
      <charset val="238"/>
      <scheme val="maj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name val="Calibri"/>
      <family val="2"/>
      <charset val="238"/>
    </font>
    <font>
      <sz val="11"/>
      <color theme="9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8"/>
      <color rgb="FFFF0000"/>
      <name val="Calibri"/>
      <family val="2"/>
      <charset val="238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2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theme="4" tint="0.39997558519241921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Times New Roman"/>
      <family val="1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Titillium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12"/>
      <color rgb="FF595959"/>
      <name val="Calibri"/>
      <family val="2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1"/>
      <color rgb="FF59595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14"/>
      <color rgb="FF595959"/>
      <name val="Calibri"/>
      <family val="2"/>
      <scheme val="minor"/>
    </font>
    <font>
      <b/>
      <sz val="14"/>
      <color rgb="FF595959"/>
      <name val="Calibri"/>
      <family val="2"/>
      <charset val="238"/>
      <scheme val="minor"/>
    </font>
    <font>
      <sz val="12"/>
      <color theme="0" tint="-0.34998626667073579"/>
      <name val="Calibri"/>
      <family val="2"/>
      <scheme val="minor"/>
    </font>
    <font>
      <sz val="12"/>
      <color rgb="FF0287E1"/>
      <name val="Arial"/>
      <family val="2"/>
      <charset val="238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1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b/>
      <sz val="11"/>
      <color rgb="FF000000"/>
      <name val="Arial"/>
      <family val="2"/>
      <charset val="238"/>
    </font>
    <font>
      <b/>
      <sz val="11"/>
      <color rgb="FFB22222"/>
      <name val="Inherit"/>
    </font>
  </fonts>
  <fills count="1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9.9978637043366805E-2"/>
      </left>
      <right style="thin">
        <color theme="2" tint="-9.9978637043366805E-2"/>
      </right>
      <top/>
      <bottom style="medium">
        <color theme="2" tint="-9.9978637043366805E-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medium">
        <color auto="1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/>
      <diagonal/>
    </border>
    <border>
      <left/>
      <right style="medium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2" tint="-9.9978637043366805E-2"/>
      </bottom>
      <diagonal/>
    </border>
    <border>
      <left/>
      <right style="medium">
        <color theme="2" tint="-9.9978637043366805E-2"/>
      </right>
      <top style="thin">
        <color theme="2" tint="-9.9978637043366805E-2"/>
      </top>
      <bottom style="medium">
        <color theme="2" tint="-9.9978637043366805E-2"/>
      </bottom>
      <diagonal/>
    </border>
    <border>
      <left/>
      <right style="medium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thin">
        <color theme="2" tint="-9.9978637043366805E-2"/>
      </left>
      <right/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2" tint="-9.9978637043366805E-2"/>
      </top>
      <bottom/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/>
      <diagonal/>
    </border>
    <border>
      <left style="medium">
        <color theme="2" tint="-9.9978637043366805E-2"/>
      </left>
      <right/>
      <top style="medium">
        <color theme="2" tint="-9.9978637043366805E-2"/>
      </top>
      <bottom style="thin">
        <color theme="2" tint="-9.9978637043366805E-2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2" tint="-9.9978637043366805E-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2" tint="-9.9978637043366805E-2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2" tint="-9.9978637043366805E-2"/>
      </top>
      <bottom style="thin">
        <color theme="0" tint="-0.24994659260841701"/>
      </bottom>
      <diagonal/>
    </border>
    <border>
      <left style="medium">
        <color theme="2" tint="-9.9978637043366805E-2"/>
      </left>
      <right/>
      <top style="thin">
        <color theme="2" tint="-9.9978637043366805E-2"/>
      </top>
      <bottom style="medium">
        <color theme="2" tint="-9.9978637043366805E-2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2" tint="-9.9978637043366805E-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2" tint="-9.9978637043366805E-2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2" tint="-9.9978637043366805E-2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2" tint="-9.9978637043366805E-2"/>
      </top>
      <bottom style="medium">
        <color theme="2" tint="-9.9978637043366805E-2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/>
    <xf numFmtId="0" fontId="17" fillId="0" borderId="0"/>
    <xf numFmtId="0" fontId="13" fillId="0" borderId="0"/>
    <xf numFmtId="0" fontId="26" fillId="0" borderId="0">
      <alignment vertical="center"/>
    </xf>
    <xf numFmtId="0" fontId="13" fillId="0" borderId="0"/>
    <xf numFmtId="0" fontId="12" fillId="0" borderId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11" fillId="0" borderId="0"/>
    <xf numFmtId="0" fontId="40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9" fillId="0" borderId="0"/>
    <xf numFmtId="0" fontId="11" fillId="0" borderId="0"/>
    <xf numFmtId="0" fontId="66" fillId="0" borderId="31"/>
    <xf numFmtId="0" fontId="23" fillId="0" borderId="0"/>
    <xf numFmtId="9" fontId="23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26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579">
    <xf numFmtId="0" fontId="0" fillId="0" borderId="0" xfId="0"/>
    <xf numFmtId="0" fontId="21" fillId="0" borderId="0" xfId="0" applyFont="1"/>
    <xf numFmtId="0" fontId="23" fillId="0" borderId="0" xfId="0" applyFont="1"/>
    <xf numFmtId="0" fontId="19" fillId="0" borderId="0" xfId="15"/>
    <xf numFmtId="49" fontId="24" fillId="0" borderId="0" xfId="18" applyNumberFormat="1" applyFont="1" applyAlignment="1"/>
    <xf numFmtId="49" fontId="26" fillId="0" borderId="16" xfId="18" applyNumberFormat="1" applyBorder="1" applyAlignment="1"/>
    <xf numFmtId="0" fontId="27" fillId="0" borderId="0" xfId="0" applyFont="1" applyAlignment="1">
      <alignment horizontal="justify" vertical="center"/>
    </xf>
    <xf numFmtId="0" fontId="0" fillId="0" borderId="0" xfId="0" applyBorder="1"/>
    <xf numFmtId="0" fontId="19" fillId="0" borderId="16" xfId="15" applyBorder="1"/>
    <xf numFmtId="49" fontId="21" fillId="0" borderId="0" xfId="18" applyNumberFormat="1" applyFont="1" applyAlignment="1"/>
    <xf numFmtId="0" fontId="31" fillId="0" borderId="0" xfId="0" applyFont="1" applyAlignment="1">
      <alignment vertical="center" readingOrder="1"/>
    </xf>
    <xf numFmtId="0" fontId="23" fillId="0" borderId="5" xfId="0" applyFont="1" applyBorder="1"/>
    <xf numFmtId="0" fontId="23" fillId="0" borderId="6" xfId="0" applyFont="1" applyBorder="1"/>
    <xf numFmtId="0" fontId="23" fillId="0" borderId="0" xfId="0" applyFont="1" applyBorder="1"/>
    <xf numFmtId="0" fontId="33" fillId="0" borderId="0" xfId="0" applyFont="1" applyBorder="1" applyAlignment="1">
      <alignment horizontal="center"/>
    </xf>
    <xf numFmtId="0" fontId="32" fillId="0" borderId="8" xfId="0" applyFont="1" applyBorder="1" applyAlignment="1">
      <alignment vertical="center" wrapText="1"/>
    </xf>
    <xf numFmtId="0" fontId="32" fillId="0" borderId="9" xfId="0" applyFont="1" applyBorder="1" applyAlignment="1">
      <alignment horizontal="right" vertical="center" wrapText="1"/>
    </xf>
    <xf numFmtId="0" fontId="23" fillId="0" borderId="1" xfId="0" applyFont="1" applyBorder="1"/>
    <xf numFmtId="0" fontId="23" fillId="0" borderId="8" xfId="0" applyFont="1" applyBorder="1" applyAlignment="1">
      <alignment horizontal="left" vertical="center"/>
    </xf>
    <xf numFmtId="0" fontId="41" fillId="0" borderId="0" xfId="25" applyFont="1"/>
    <xf numFmtId="0" fontId="19" fillId="0" borderId="0" xfId="25" applyFont="1"/>
    <xf numFmtId="0" fontId="42" fillId="0" borderId="0" xfId="25" applyFont="1"/>
    <xf numFmtId="0" fontId="43" fillId="0" borderId="0" xfId="25" applyFont="1"/>
    <xf numFmtId="49" fontId="45" fillId="0" borderId="0" xfId="26" applyNumberFormat="1" applyFont="1" applyFill="1" applyBorder="1" applyAlignment="1" applyProtection="1"/>
    <xf numFmtId="0" fontId="19" fillId="0" borderId="0" xfId="25" applyFont="1" applyAlignment="1">
      <alignment horizontal="center"/>
    </xf>
    <xf numFmtId="0" fontId="19" fillId="0" borderId="0" xfId="25" applyFont="1" applyAlignment="1">
      <alignment vertical="center" wrapText="1"/>
    </xf>
    <xf numFmtId="2" fontId="19" fillId="0" borderId="0" xfId="25" applyNumberFormat="1" applyFont="1" applyAlignment="1">
      <alignment horizontal="center" vertical="center"/>
    </xf>
    <xf numFmtId="49" fontId="19" fillId="0" borderId="0" xfId="25" applyNumberFormat="1" applyFont="1"/>
    <xf numFmtId="0" fontId="25" fillId="0" borderId="0" xfId="25" applyFont="1"/>
    <xf numFmtId="0" fontId="24" fillId="0" borderId="0" xfId="25" applyFont="1"/>
    <xf numFmtId="0" fontId="49" fillId="0" borderId="0" xfId="25" applyFont="1"/>
    <xf numFmtId="49" fontId="25" fillId="0" borderId="0" xfId="25" applyNumberFormat="1" applyFont="1"/>
    <xf numFmtId="0" fontId="19" fillId="0" borderId="0" xfId="25" applyFont="1" applyAlignment="1">
      <alignment horizontal="right"/>
    </xf>
    <xf numFmtId="2" fontId="45" fillId="0" borderId="0" xfId="26" applyNumberFormat="1" applyFont="1" applyFill="1" applyBorder="1" applyAlignment="1" applyProtection="1">
      <alignment horizontal="left" vertical="center"/>
    </xf>
    <xf numFmtId="0" fontId="50" fillId="0" borderId="0" xfId="25" applyFont="1"/>
    <xf numFmtId="0" fontId="17" fillId="0" borderId="0" xfId="27"/>
    <xf numFmtId="0" fontId="17" fillId="0" borderId="0" xfId="27" applyAlignment="1">
      <alignment horizontal="center"/>
    </xf>
    <xf numFmtId="14" fontId="20" fillId="0" borderId="0" xfId="28" applyNumberFormat="1" applyFont="1" applyAlignment="1">
      <alignment horizontal="right"/>
    </xf>
    <xf numFmtId="0" fontId="17" fillId="0" borderId="0" xfId="27" applyAlignment="1">
      <alignment horizontal="right"/>
    </xf>
    <xf numFmtId="2" fontId="17" fillId="0" borderId="0" xfId="27" applyNumberFormat="1" applyAlignment="1">
      <alignment horizontal="center"/>
    </xf>
    <xf numFmtId="0" fontId="21" fillId="0" borderId="0" xfId="27" applyFont="1"/>
    <xf numFmtId="10" fontId="52" fillId="0" borderId="0" xfId="27" applyNumberFormat="1" applyFont="1" applyAlignment="1">
      <alignment horizontal="center"/>
    </xf>
    <xf numFmtId="0" fontId="54" fillId="0" borderId="0" xfId="27" applyFont="1"/>
    <xf numFmtId="0" fontId="23" fillId="0" borderId="0" xfId="27" applyFont="1"/>
    <xf numFmtId="0" fontId="23" fillId="0" borderId="0" xfId="31"/>
    <xf numFmtId="0" fontId="37" fillId="0" borderId="0" xfId="22" applyBorder="1" applyAlignment="1" applyProtection="1">
      <alignment horizontal="left" vertical="center"/>
      <protection locked="0"/>
    </xf>
    <xf numFmtId="0" fontId="36" fillId="0" borderId="0" xfId="21"/>
    <xf numFmtId="2" fontId="23" fillId="0" borderId="0" xfId="31" applyNumberFormat="1"/>
    <xf numFmtId="0" fontId="18" fillId="0" borderId="0" xfId="31" applyFont="1" applyAlignment="1">
      <alignment horizontal="center" vertical="center"/>
    </xf>
    <xf numFmtId="2" fontId="67" fillId="0" borderId="0" xfId="31" applyNumberFormat="1" applyFont="1" applyAlignment="1">
      <alignment horizontal="center" vertical="center"/>
    </xf>
    <xf numFmtId="0" fontId="68" fillId="0" borderId="0" xfId="27" applyFont="1"/>
    <xf numFmtId="14" fontId="53" fillId="0" borderId="0" xfId="28" applyNumberFormat="1" applyFont="1"/>
    <xf numFmtId="49" fontId="17" fillId="0" borderId="0" xfId="27" applyNumberFormat="1"/>
    <xf numFmtId="0" fontId="43" fillId="0" borderId="0" xfId="28" applyFont="1"/>
    <xf numFmtId="0" fontId="19" fillId="0" borderId="0" xfId="28"/>
    <xf numFmtId="3" fontId="19" fillId="0" borderId="0" xfId="28" applyNumberFormat="1"/>
    <xf numFmtId="0" fontId="22" fillId="0" borderId="0" xfId="28" applyFont="1"/>
    <xf numFmtId="4" fontId="19" fillId="0" borderId="0" xfId="28" applyNumberFormat="1" applyAlignment="1">
      <alignment horizontal="center" vertical="center"/>
    </xf>
    <xf numFmtId="0" fontId="19" fillId="5" borderId="0" xfId="28" applyFill="1"/>
    <xf numFmtId="3" fontId="19" fillId="5" borderId="0" xfId="28" applyNumberFormat="1" applyFill="1"/>
    <xf numFmtId="0" fontId="73" fillId="0" borderId="0" xfId="0" applyFont="1" applyAlignment="1">
      <alignment horizontal="center" vertical="center" readingOrder="1"/>
    </xf>
    <xf numFmtId="0" fontId="73" fillId="0" borderId="0" xfId="0" applyFont="1" applyAlignment="1">
      <alignment horizontal="center" vertical="center" wrapText="1" readingOrder="1"/>
    </xf>
    <xf numFmtId="0" fontId="17" fillId="0" borderId="0" xfId="27" applyAlignment="1">
      <alignment horizontal="left"/>
    </xf>
    <xf numFmtId="0" fontId="0" fillId="0" borderId="0" xfId="0" applyAlignment="1">
      <alignment horizontal="left"/>
    </xf>
    <xf numFmtId="2" fontId="19" fillId="3" borderId="32" xfId="28" applyNumberFormat="1" applyFill="1" applyBorder="1" applyAlignment="1">
      <alignment horizontal="center"/>
    </xf>
    <xf numFmtId="167" fontId="0" fillId="0" borderId="0" xfId="0" applyNumberFormat="1"/>
    <xf numFmtId="0" fontId="0" fillId="0" borderId="48" xfId="0" applyBorder="1"/>
    <xf numFmtId="9" fontId="0" fillId="0" borderId="0" xfId="0" applyNumberFormat="1"/>
    <xf numFmtId="164" fontId="32" fillId="0" borderId="32" xfId="0" applyNumberFormat="1" applyFont="1" applyBorder="1" applyAlignment="1">
      <alignment horizontal="center" vertical="center" wrapText="1"/>
    </xf>
    <xf numFmtId="0" fontId="23" fillId="0" borderId="53" xfId="0" applyFont="1" applyBorder="1"/>
    <xf numFmtId="0" fontId="23" fillId="0" borderId="48" xfId="0" applyFont="1" applyBorder="1"/>
    <xf numFmtId="1" fontId="33" fillId="0" borderId="45" xfId="0" applyNumberFormat="1" applyFont="1" applyBorder="1" applyAlignment="1">
      <alignment horizontal="center"/>
    </xf>
    <xf numFmtId="0" fontId="23" fillId="0" borderId="50" xfId="0" applyFont="1" applyBorder="1" applyAlignment="1">
      <alignment horizontal="center" vertical="center"/>
    </xf>
    <xf numFmtId="164" fontId="32" fillId="0" borderId="47" xfId="0" applyNumberFormat="1" applyFont="1" applyBorder="1" applyAlignment="1">
      <alignment horizontal="center" vertical="center" wrapText="1"/>
    </xf>
    <xf numFmtId="1" fontId="33" fillId="0" borderId="0" xfId="0" applyNumberFormat="1" applyFont="1" applyFill="1" applyBorder="1" applyAlignment="1">
      <alignment horizontal="center"/>
    </xf>
    <xf numFmtId="164" fontId="32" fillId="0" borderId="0" xfId="0" applyNumberFormat="1" applyFont="1" applyBorder="1" applyAlignment="1">
      <alignment horizontal="center" vertical="center" wrapText="1"/>
    </xf>
    <xf numFmtId="1" fontId="33" fillId="0" borderId="49" xfId="0" applyNumberFormat="1" applyFont="1" applyBorder="1" applyAlignment="1">
      <alignment horizontal="center"/>
    </xf>
    <xf numFmtId="164" fontId="32" fillId="0" borderId="51" xfId="0" applyNumberFormat="1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164" fontId="32" fillId="0" borderId="52" xfId="0" applyNumberFormat="1" applyFont="1" applyBorder="1" applyAlignment="1">
      <alignment horizontal="center" vertical="center" wrapText="1"/>
    </xf>
    <xf numFmtId="0" fontId="6" fillId="0" borderId="0" xfId="39"/>
    <xf numFmtId="0" fontId="5" fillId="0" borderId="0" xfId="40"/>
    <xf numFmtId="0" fontId="5" fillId="0" borderId="0" xfId="40" applyAlignment="1">
      <alignment horizontal="center" vertical="center"/>
    </xf>
    <xf numFmtId="0" fontId="5" fillId="0" borderId="0" xfId="40" applyAlignment="1">
      <alignment horizontal="center" vertical="center" wrapText="1"/>
    </xf>
    <xf numFmtId="0" fontId="48" fillId="0" borderId="0" xfId="40" applyFont="1"/>
    <xf numFmtId="2" fontId="5" fillId="0" borderId="0" xfId="40" applyNumberFormat="1"/>
    <xf numFmtId="0" fontId="39" fillId="0" borderId="0" xfId="40" applyFont="1"/>
    <xf numFmtId="0" fontId="25" fillId="0" borderId="0" xfId="40" applyFont="1" applyAlignment="1">
      <alignment vertical="center"/>
    </xf>
    <xf numFmtId="0" fontId="25" fillId="0" borderId="0" xfId="40" applyFont="1"/>
    <xf numFmtId="0" fontId="25" fillId="0" borderId="23" xfId="40" applyFont="1" applyBorder="1"/>
    <xf numFmtId="0" fontId="75" fillId="0" borderId="0" xfId="40" applyFont="1"/>
    <xf numFmtId="0" fontId="75" fillId="0" borderId="0" xfId="40" applyFont="1" applyAlignment="1">
      <alignment horizontal="center"/>
    </xf>
    <xf numFmtId="0" fontId="76" fillId="0" borderId="0" xfId="40" applyFont="1"/>
    <xf numFmtId="0" fontId="18" fillId="0" borderId="0" xfId="0" applyFont="1"/>
    <xf numFmtId="0" fontId="19" fillId="0" borderId="48" xfId="15" applyBorder="1"/>
    <xf numFmtId="0" fontId="19" fillId="0" borderId="45" xfId="15" applyBorder="1"/>
    <xf numFmtId="0" fontId="19" fillId="0" borderId="49" xfId="15" applyBorder="1"/>
    <xf numFmtId="0" fontId="19" fillId="0" borderId="50" xfId="15" applyBorder="1"/>
    <xf numFmtId="0" fontId="19" fillId="0" borderId="32" xfId="15" applyBorder="1"/>
    <xf numFmtId="0" fontId="19" fillId="0" borderId="51" xfId="15" applyBorder="1"/>
    <xf numFmtId="0" fontId="19" fillId="0" borderId="47" xfId="15" applyBorder="1"/>
    <xf numFmtId="0" fontId="19" fillId="0" borderId="52" xfId="15" applyBorder="1"/>
    <xf numFmtId="10" fontId="19" fillId="0" borderId="0" xfId="15" applyNumberFormat="1"/>
    <xf numFmtId="0" fontId="68" fillId="0" borderId="0" xfId="0" applyFont="1"/>
    <xf numFmtId="0" fontId="77" fillId="0" borderId="0" xfId="0" applyFont="1" applyAlignment="1">
      <alignment horizontal="left" vertical="center" indent="2"/>
    </xf>
    <xf numFmtId="0" fontId="4" fillId="0" borderId="47" xfId="42" applyBorder="1"/>
    <xf numFmtId="0" fontId="4" fillId="0" borderId="0" xfId="42"/>
    <xf numFmtId="0" fontId="4" fillId="0" borderId="17" xfId="42" applyBorder="1" applyAlignment="1">
      <alignment vertical="center" wrapText="1"/>
    </xf>
    <xf numFmtId="0" fontId="4" fillId="0" borderId="0" xfId="42" applyAlignment="1">
      <alignment vertical="center" wrapText="1"/>
    </xf>
    <xf numFmtId="2" fontId="4" fillId="0" borderId="0" xfId="42" applyNumberFormat="1" applyAlignment="1">
      <alignment vertical="center"/>
    </xf>
    <xf numFmtId="0" fontId="4" fillId="0" borderId="32" xfId="42" applyBorder="1" applyAlignment="1">
      <alignment vertical="center" wrapText="1"/>
    </xf>
    <xf numFmtId="3" fontId="4" fillId="0" borderId="0" xfId="42" applyNumberFormat="1"/>
    <xf numFmtId="0" fontId="4" fillId="0" borderId="0" xfId="44"/>
    <xf numFmtId="0" fontId="4" fillId="0" borderId="47" xfId="44" applyBorder="1"/>
    <xf numFmtId="0" fontId="4" fillId="0" borderId="47" xfId="44" applyBorder="1" applyAlignment="1">
      <alignment horizontal="center"/>
    </xf>
    <xf numFmtId="0" fontId="4" fillId="0" borderId="17" xfId="44" applyBorder="1"/>
    <xf numFmtId="0" fontId="4" fillId="0" borderId="17" xfId="44" applyBorder="1" applyAlignment="1">
      <alignment horizontal="center"/>
    </xf>
    <xf numFmtId="167" fontId="0" fillId="0" borderId="0" xfId="45" applyNumberFormat="1" applyFont="1" applyAlignment="1">
      <alignment horizontal="center"/>
    </xf>
    <xf numFmtId="0" fontId="4" fillId="0" borderId="32" xfId="44" applyBorder="1"/>
    <xf numFmtId="0" fontId="4" fillId="0" borderId="32" xfId="44" applyBorder="1" applyAlignment="1">
      <alignment horizontal="center"/>
    </xf>
    <xf numFmtId="0" fontId="4" fillId="0" borderId="0" xfId="44" applyAlignment="1">
      <alignment horizontal="center"/>
    </xf>
    <xf numFmtId="0" fontId="79" fillId="0" borderId="0" xfId="44" applyFont="1"/>
    <xf numFmtId="167" fontId="0" fillId="0" borderId="0" xfId="45" applyNumberFormat="1" applyFont="1"/>
    <xf numFmtId="0" fontId="18" fillId="0" borderId="0" xfId="44" applyFont="1"/>
    <xf numFmtId="171" fontId="4" fillId="0" borderId="0" xfId="44" applyNumberFormat="1"/>
    <xf numFmtId="3" fontId="0" fillId="0" borderId="0" xfId="45" applyNumberFormat="1" applyFont="1"/>
    <xf numFmtId="2" fontId="4" fillId="0" borderId="32" xfId="44" applyNumberFormat="1" applyBorder="1" applyAlignment="1">
      <alignment horizontal="center" vertical="center"/>
    </xf>
    <xf numFmtId="2" fontId="25" fillId="0" borderId="32" xfId="44" applyNumberFormat="1" applyFont="1" applyBorder="1" applyAlignment="1">
      <alignment horizontal="center" vertical="center"/>
    </xf>
    <xf numFmtId="2" fontId="4" fillId="0" borderId="0" xfId="44" applyNumberFormat="1"/>
    <xf numFmtId="0" fontId="80" fillId="0" borderId="0" xfId="27" applyFont="1"/>
    <xf numFmtId="0" fontId="21" fillId="0" borderId="0" xfId="46" applyFont="1"/>
    <xf numFmtId="0" fontId="4" fillId="0" borderId="0" xfId="46"/>
    <xf numFmtId="14" fontId="56" fillId="0" borderId="0" xfId="46" applyNumberFormat="1" applyFont="1"/>
    <xf numFmtId="0" fontId="55" fillId="0" borderId="0" xfId="46" applyFont="1"/>
    <xf numFmtId="0" fontId="4" fillId="0" borderId="0" xfId="46" applyAlignment="1">
      <alignment vertical="center"/>
    </xf>
    <xf numFmtId="0" fontId="57" fillId="0" borderId="0" xfId="46" applyFont="1" applyAlignment="1">
      <alignment horizontal="center" vertical="top" wrapText="1"/>
    </xf>
    <xf numFmtId="0" fontId="81" fillId="0" borderId="0" xfId="46" applyFont="1" applyAlignment="1">
      <alignment horizontal="center" vertical="top" wrapText="1"/>
    </xf>
    <xf numFmtId="0" fontId="57" fillId="0" borderId="0" xfId="46" applyFont="1" applyAlignment="1">
      <alignment horizontal="center" vertical="center" wrapText="1"/>
    </xf>
    <xf numFmtId="3" fontId="55" fillId="0" borderId="0" xfId="46" applyNumberFormat="1" applyFont="1" applyAlignment="1">
      <alignment horizontal="center"/>
    </xf>
    <xf numFmtId="0" fontId="18" fillId="0" borderId="0" xfId="46" applyFont="1" applyAlignment="1">
      <alignment horizontal="center"/>
    </xf>
    <xf numFmtId="0" fontId="74" fillId="0" borderId="0" xfId="46" applyFont="1" applyAlignment="1">
      <alignment horizontal="center"/>
    </xf>
    <xf numFmtId="167" fontId="55" fillId="0" borderId="0" xfId="46" applyNumberFormat="1" applyFont="1" applyAlignment="1">
      <alignment horizontal="center"/>
    </xf>
    <xf numFmtId="0" fontId="18" fillId="0" borderId="0" xfId="47" applyFont="1"/>
    <xf numFmtId="0" fontId="4" fillId="0" borderId="0" xfId="47"/>
    <xf numFmtId="14" fontId="56" fillId="0" borderId="0" xfId="47" applyNumberFormat="1" applyFont="1"/>
    <xf numFmtId="0" fontId="55" fillId="0" borderId="0" xfId="47" applyFont="1"/>
    <xf numFmtId="0" fontId="70" fillId="0" borderId="0" xfId="47" applyFont="1" applyAlignment="1">
      <alignment horizontal="center" vertical="center"/>
    </xf>
    <xf numFmtId="0" fontId="4" fillId="0" borderId="44" xfId="47" applyBorder="1"/>
    <xf numFmtId="2" fontId="59" fillId="0" borderId="0" xfId="47" applyNumberFormat="1" applyFont="1" applyAlignment="1">
      <alignment horizontal="center"/>
    </xf>
    <xf numFmtId="0" fontId="60" fillId="0" borderId="30" xfId="47" applyFont="1" applyBorder="1" applyAlignment="1">
      <alignment horizontal="right"/>
    </xf>
    <xf numFmtId="165" fontId="60" fillId="0" borderId="30" xfId="47" applyNumberFormat="1" applyFont="1" applyBorder="1" applyAlignment="1">
      <alignment horizontal="center" vertical="center"/>
    </xf>
    <xf numFmtId="2" fontId="60" fillId="0" borderId="0" xfId="47" applyNumberFormat="1" applyFont="1" applyAlignment="1">
      <alignment horizontal="center"/>
    </xf>
    <xf numFmtId="2" fontId="4" fillId="0" borderId="0" xfId="47" applyNumberFormat="1" applyAlignment="1">
      <alignment horizontal="center"/>
    </xf>
    <xf numFmtId="0" fontId="61" fillId="0" borderId="0" xfId="47" applyFont="1"/>
    <xf numFmtId="0" fontId="21" fillId="0" borderId="0" xfId="47" applyFont="1"/>
    <xf numFmtId="0" fontId="62" fillId="0" borderId="0" xfId="47" applyFont="1"/>
    <xf numFmtId="0" fontId="63" fillId="0" borderId="0" xfId="47" applyFont="1"/>
    <xf numFmtId="0" fontId="64" fillId="0" borderId="0" xfId="47" applyFont="1"/>
    <xf numFmtId="0" fontId="18" fillId="0" borderId="0" xfId="47" applyFont="1" applyAlignment="1">
      <alignment horizontal="center"/>
    </xf>
    <xf numFmtId="0" fontId="55" fillId="0" borderId="0" xfId="47" applyFont="1" applyAlignment="1">
      <alignment horizontal="center"/>
    </xf>
    <xf numFmtId="168" fontId="4" fillId="0" borderId="0" xfId="47" applyNumberFormat="1"/>
    <xf numFmtId="0" fontId="4" fillId="3" borderId="0" xfId="47" applyFill="1"/>
    <xf numFmtId="168" fontId="4" fillId="3" borderId="0" xfId="47" applyNumberFormat="1" applyFill="1"/>
    <xf numFmtId="0" fontId="65" fillId="0" borderId="0" xfId="47" applyFont="1"/>
    <xf numFmtId="0" fontId="39" fillId="0" borderId="0" xfId="47" applyFont="1"/>
    <xf numFmtId="168" fontId="39" fillId="0" borderId="0" xfId="47" applyNumberFormat="1" applyFont="1"/>
    <xf numFmtId="0" fontId="18" fillId="0" borderId="0" xfId="31" applyFont="1"/>
    <xf numFmtId="0" fontId="84" fillId="0" borderId="0" xfId="31" applyFont="1" applyAlignment="1">
      <alignment horizontal="center" vertical="center" readingOrder="1"/>
    </xf>
    <xf numFmtId="0" fontId="85" fillId="0" borderId="0" xfId="31" applyFont="1" applyAlignment="1">
      <alignment horizontal="center" vertical="center" readingOrder="1"/>
    </xf>
    <xf numFmtId="0" fontId="68" fillId="0" borderId="0" xfId="31" applyFont="1"/>
    <xf numFmtId="49" fontId="16" fillId="3" borderId="32" xfId="27" applyNumberFormat="1" applyFont="1" applyFill="1" applyBorder="1" applyAlignment="1">
      <alignment horizontal="center" vertical="center" wrapText="1"/>
    </xf>
    <xf numFmtId="0" fontId="69" fillId="3" borderId="47" xfId="27" applyFont="1" applyFill="1" applyBorder="1" applyAlignment="1">
      <alignment horizontal="center" vertical="center" wrapText="1"/>
    </xf>
    <xf numFmtId="0" fontId="69" fillId="3" borderId="17" xfId="27" applyFont="1" applyFill="1" applyBorder="1" applyAlignment="1">
      <alignment horizontal="center" vertical="center" wrapText="1"/>
    </xf>
    <xf numFmtId="0" fontId="61" fillId="0" borderId="0" xfId="46" applyFont="1"/>
    <xf numFmtId="0" fontId="61" fillId="0" borderId="0" xfId="46" applyFont="1" applyAlignment="1">
      <alignment horizontal="center"/>
    </xf>
    <xf numFmtId="169" fontId="61" fillId="0" borderId="0" xfId="46" applyNumberFormat="1" applyFont="1" applyAlignment="1">
      <alignment horizontal="center"/>
    </xf>
    <xf numFmtId="0" fontId="70" fillId="0" borderId="0" xfId="46" applyFont="1"/>
    <xf numFmtId="0" fontId="71" fillId="0" borderId="0" xfId="46" applyFont="1" applyAlignment="1">
      <alignment vertical="center"/>
    </xf>
    <xf numFmtId="0" fontId="21" fillId="0" borderId="0" xfId="46" applyFont="1" applyAlignment="1">
      <alignment horizontal="left"/>
    </xf>
    <xf numFmtId="0" fontId="4" fillId="0" borderId="17" xfId="42" applyBorder="1"/>
    <xf numFmtId="0" fontId="4" fillId="0" borderId="32" xfId="42" applyBorder="1"/>
    <xf numFmtId="0" fontId="87" fillId="0" borderId="0" xfId="42" applyFont="1"/>
    <xf numFmtId="166" fontId="4" fillId="0" borderId="0" xfId="42" applyNumberFormat="1"/>
    <xf numFmtId="0" fontId="0" fillId="0" borderId="48" xfId="18" applyFont="1" applyBorder="1" applyAlignment="1"/>
    <xf numFmtId="0" fontId="26" fillId="0" borderId="45" xfId="18" applyBorder="1" applyAlignment="1">
      <alignment horizontal="centerContinuous" vertical="center" wrapText="1"/>
    </xf>
    <xf numFmtId="0" fontId="26" fillId="0" borderId="49" xfId="18" applyBorder="1" applyAlignment="1">
      <alignment horizontal="centerContinuous" vertical="center" wrapText="1"/>
    </xf>
    <xf numFmtId="0" fontId="0" fillId="0" borderId="45" xfId="18" applyFont="1" applyBorder="1" applyAlignment="1">
      <alignment horizontal="centerContinuous" vertical="center" wrapText="1"/>
    </xf>
    <xf numFmtId="0" fontId="0" fillId="0" borderId="49" xfId="18" applyFont="1" applyBorder="1" applyAlignment="1">
      <alignment horizontal="centerContinuous" vertical="center" wrapText="1"/>
    </xf>
    <xf numFmtId="0" fontId="0" fillId="0" borderId="0" xfId="18" applyFont="1" applyAlignment="1"/>
    <xf numFmtId="0" fontId="0" fillId="0" borderId="0" xfId="18" applyFont="1" applyAlignment="1">
      <alignment horizontal="centerContinuous" vertical="center" wrapText="1"/>
    </xf>
    <xf numFmtId="49" fontId="26" fillId="0" borderId="0" xfId="18" applyNumberFormat="1" applyAlignment="1"/>
    <xf numFmtId="3" fontId="0" fillId="0" borderId="0" xfId="18" applyNumberFormat="1" applyFont="1" applyAlignment="1"/>
    <xf numFmtId="0" fontId="0" fillId="0" borderId="55" xfId="0" applyBorder="1"/>
    <xf numFmtId="0" fontId="21" fillId="0" borderId="4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 wrapText="1"/>
    </xf>
    <xf numFmtId="0" fontId="3" fillId="0" borderId="0" xfId="48"/>
    <xf numFmtId="0" fontId="21" fillId="0" borderId="0" xfId="48" applyFont="1"/>
    <xf numFmtId="0" fontId="18" fillId="0" borderId="18" xfId="48" applyFont="1" applyBorder="1" applyAlignment="1">
      <alignment horizontal="center" vertical="center" wrapText="1"/>
    </xf>
    <xf numFmtId="0" fontId="18" fillId="0" borderId="41" xfId="48" applyFont="1" applyBorder="1" applyAlignment="1">
      <alignment horizontal="center" vertical="center" wrapText="1"/>
    </xf>
    <xf numFmtId="0" fontId="83" fillId="0" borderId="41" xfId="48" applyFont="1" applyBorder="1" applyAlignment="1">
      <alignment horizontal="center" vertical="center" wrapText="1"/>
    </xf>
    <xf numFmtId="0" fontId="18" fillId="0" borderId="42" xfId="48" applyFont="1" applyBorder="1" applyAlignment="1">
      <alignment horizontal="center" vertical="center" wrapText="1"/>
    </xf>
    <xf numFmtId="0" fontId="18" fillId="0" borderId="43" xfId="48" applyFont="1" applyBorder="1" applyAlignment="1">
      <alignment horizontal="center" vertical="center" wrapText="1"/>
    </xf>
    <xf numFmtId="3" fontId="18" fillId="0" borderId="17" xfId="48" applyNumberFormat="1" applyFont="1" applyBorder="1" applyAlignment="1">
      <alignment horizontal="center" vertical="center"/>
    </xf>
    <xf numFmtId="0" fontId="3" fillId="0" borderId="17" xfId="48" applyBorder="1" applyAlignment="1">
      <alignment horizontal="center" vertical="center"/>
    </xf>
    <xf numFmtId="0" fontId="61" fillId="0" borderId="17" xfId="48" applyFont="1" applyBorder="1" applyAlignment="1">
      <alignment horizontal="center" vertical="center"/>
    </xf>
    <xf numFmtId="0" fontId="3" fillId="0" borderId="17" xfId="48" applyBorder="1" applyAlignment="1">
      <alignment horizontal="center"/>
    </xf>
    <xf numFmtId="0" fontId="3" fillId="0" borderId="59" xfId="48" applyBorder="1" applyAlignment="1">
      <alignment horizontal="center"/>
    </xf>
    <xf numFmtId="0" fontId="25" fillId="0" borderId="59" xfId="48" applyFont="1" applyBorder="1" applyAlignment="1">
      <alignment horizontal="center"/>
    </xf>
    <xf numFmtId="0" fontId="3" fillId="0" borderId="56" xfId="48" applyBorder="1" applyAlignment="1">
      <alignment horizontal="center"/>
    </xf>
    <xf numFmtId="0" fontId="25" fillId="0" borderId="56" xfId="48" applyFont="1" applyBorder="1" applyAlignment="1">
      <alignment horizontal="center"/>
    </xf>
    <xf numFmtId="0" fontId="3" fillId="0" borderId="0" xfId="49"/>
    <xf numFmtId="0" fontId="18" fillId="0" borderId="0" xfId="49" applyFont="1"/>
    <xf numFmtId="0" fontId="3" fillId="0" borderId="0" xfId="50"/>
    <xf numFmtId="0" fontId="55" fillId="0" borderId="0" xfId="50" applyFont="1"/>
    <xf numFmtId="14" fontId="88" fillId="0" borderId="0" xfId="0" applyNumberFormat="1" applyFont="1"/>
    <xf numFmtId="0" fontId="21" fillId="0" borderId="0" xfId="51" applyFont="1"/>
    <xf numFmtId="0" fontId="22" fillId="0" borderId="1" xfId="28" applyFont="1" applyBorder="1"/>
    <xf numFmtId="0" fontId="3" fillId="0" borderId="0" xfId="52"/>
    <xf numFmtId="0" fontId="21" fillId="0" borderId="0" xfId="52" applyFont="1"/>
    <xf numFmtId="0" fontId="89" fillId="0" borderId="0" xfId="52" applyFont="1"/>
    <xf numFmtId="0" fontId="3" fillId="4" borderId="60" xfId="52" applyFill="1" applyBorder="1"/>
    <xf numFmtId="0" fontId="16" fillId="4" borderId="61" xfId="52" applyFont="1" applyFill="1" applyBorder="1" applyAlignment="1">
      <alignment horizontal="center" vertical="center" wrapText="1"/>
    </xf>
    <xf numFmtId="0" fontId="16" fillId="4" borderId="62" xfId="52" applyFont="1" applyFill="1" applyBorder="1" applyAlignment="1">
      <alignment horizontal="center" vertical="center" wrapText="1"/>
    </xf>
    <xf numFmtId="170" fontId="0" fillId="3" borderId="13" xfId="52" applyNumberFormat="1" applyFont="1" applyFill="1" applyBorder="1" applyAlignment="1">
      <alignment horizontal="center" vertical="center"/>
    </xf>
    <xf numFmtId="170" fontId="0" fillId="3" borderId="27" xfId="52" applyNumberFormat="1" applyFont="1" applyFill="1" applyBorder="1" applyAlignment="1">
      <alignment horizontal="center" vertical="center"/>
    </xf>
    <xf numFmtId="170" fontId="0" fillId="3" borderId="34" xfId="52" applyNumberFormat="1" applyFont="1" applyFill="1" applyBorder="1" applyAlignment="1">
      <alignment horizontal="center" vertical="center"/>
    </xf>
    <xf numFmtId="170" fontId="3" fillId="3" borderId="12" xfId="52" applyNumberFormat="1" applyFill="1" applyBorder="1" applyAlignment="1">
      <alignment horizontal="center"/>
    </xf>
    <xf numFmtId="170" fontId="0" fillId="3" borderId="12" xfId="52" applyNumberFormat="1" applyFont="1" applyFill="1" applyBorder="1" applyAlignment="1">
      <alignment horizontal="center"/>
    </xf>
    <xf numFmtId="170" fontId="0" fillId="3" borderId="37" xfId="52" applyNumberFormat="1" applyFont="1" applyFill="1" applyBorder="1" applyAlignment="1">
      <alignment horizontal="center"/>
    </xf>
    <xf numFmtId="170" fontId="0" fillId="3" borderId="38" xfId="52" applyNumberFormat="1" applyFont="1" applyFill="1" applyBorder="1" applyAlignment="1">
      <alignment horizontal="center"/>
    </xf>
    <xf numFmtId="170" fontId="0" fillId="3" borderId="10" xfId="52" applyNumberFormat="1" applyFont="1" applyFill="1" applyBorder="1" applyAlignment="1">
      <alignment horizontal="center" vertical="center"/>
    </xf>
    <xf numFmtId="170" fontId="3" fillId="3" borderId="10" xfId="52" applyNumberFormat="1" applyFill="1" applyBorder="1" applyAlignment="1">
      <alignment horizontal="center" vertical="center"/>
    </xf>
    <xf numFmtId="170" fontId="0" fillId="3" borderId="29" xfId="52" applyNumberFormat="1" applyFont="1" applyFill="1" applyBorder="1" applyAlignment="1">
      <alignment horizontal="center" vertical="center"/>
    </xf>
    <xf numFmtId="170" fontId="0" fillId="3" borderId="11" xfId="52" applyNumberFormat="1" applyFont="1" applyFill="1" applyBorder="1" applyAlignment="1">
      <alignment horizontal="center" vertical="center"/>
    </xf>
    <xf numFmtId="170" fontId="0" fillId="3" borderId="39" xfId="52" applyNumberFormat="1" applyFont="1" applyFill="1" applyBorder="1" applyAlignment="1">
      <alignment horizontal="center" vertical="center"/>
    </xf>
    <xf numFmtId="170" fontId="0" fillId="3" borderId="12" xfId="52" applyNumberFormat="1" applyFont="1" applyFill="1" applyBorder="1" applyAlignment="1">
      <alignment horizontal="center" vertical="center"/>
    </xf>
    <xf numFmtId="170" fontId="90" fillId="3" borderId="34" xfId="52" applyNumberFormat="1" applyFont="1" applyFill="1" applyBorder="1" applyAlignment="1">
      <alignment horizontal="center" vertical="center"/>
    </xf>
    <xf numFmtId="0" fontId="3" fillId="3" borderId="0" xfId="52" applyFill="1"/>
    <xf numFmtId="1" fontId="0" fillId="0" borderId="0" xfId="0" applyNumberFormat="1" applyBorder="1"/>
    <xf numFmtId="167" fontId="0" fillId="0" borderId="0" xfId="0" applyNumberFormat="1" applyBorder="1"/>
    <xf numFmtId="0" fontId="17" fillId="0" borderId="0" xfId="27" applyFill="1"/>
    <xf numFmtId="14" fontId="20" fillId="0" borderId="0" xfId="28" applyNumberFormat="1" applyFont="1" applyFill="1" applyAlignment="1">
      <alignment horizontal="right"/>
    </xf>
    <xf numFmtId="166" fontId="51" fillId="0" borderId="0" xfId="27" applyNumberFormat="1" applyFont="1" applyFill="1" applyAlignment="1">
      <alignment horizontal="center"/>
    </xf>
    <xf numFmtId="167" fontId="51" fillId="0" borderId="0" xfId="27" applyNumberFormat="1" applyFont="1" applyFill="1" applyAlignment="1">
      <alignment horizontal="center"/>
    </xf>
    <xf numFmtId="6" fontId="32" fillId="0" borderId="0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 wrapText="1"/>
    </xf>
    <xf numFmtId="0" fontId="32" fillId="0" borderId="0" xfId="0" applyFont="1" applyBorder="1" applyAlignment="1">
      <alignment horizontal="right" vertical="center" wrapText="1"/>
    </xf>
    <xf numFmtId="0" fontId="86" fillId="0" borderId="0" xfId="27" applyFont="1" applyBorder="1"/>
    <xf numFmtId="0" fontId="17" fillId="0" borderId="0" xfId="27" applyBorder="1"/>
    <xf numFmtId="4" fontId="19" fillId="0" borderId="0" xfId="28" applyNumberFormat="1" applyBorder="1" applyAlignment="1">
      <alignment horizontal="center" vertical="center"/>
    </xf>
    <xf numFmtId="0" fontId="17" fillId="0" borderId="0" xfId="27" applyBorder="1" applyAlignment="1">
      <alignment horizontal="right"/>
    </xf>
    <xf numFmtId="2" fontId="19" fillId="0" borderId="0" xfId="28" applyNumberFormat="1" applyBorder="1" applyAlignment="1">
      <alignment horizontal="center" vertical="center"/>
    </xf>
    <xf numFmtId="0" fontId="21" fillId="0" borderId="0" xfId="0" applyFont="1" applyBorder="1"/>
    <xf numFmtId="0" fontId="43" fillId="0" borderId="0" xfId="28" applyFont="1" applyBorder="1"/>
    <xf numFmtId="0" fontId="19" fillId="0" borderId="0" xfId="28" applyBorder="1"/>
    <xf numFmtId="4" fontId="22" fillId="0" borderId="0" xfId="28" applyNumberFormat="1" applyFont="1" applyBorder="1" applyAlignment="1">
      <alignment horizontal="left" vertical="center"/>
    </xf>
    <xf numFmtId="4" fontId="78" fillId="0" borderId="0" xfId="28" applyNumberFormat="1" applyFont="1" applyBorder="1" applyAlignment="1">
      <alignment horizontal="center" vertical="center"/>
    </xf>
    <xf numFmtId="0" fontId="19" fillId="0" borderId="0" xfId="28" applyFill="1" applyBorder="1"/>
    <xf numFmtId="3" fontId="19" fillId="0" borderId="0" xfId="28" applyNumberFormat="1" applyFill="1" applyBorder="1" applyAlignment="1">
      <alignment horizontal="center"/>
    </xf>
    <xf numFmtId="2" fontId="19" fillId="0" borderId="0" xfId="28" applyNumberFormat="1" applyFill="1" applyBorder="1" applyAlignment="1">
      <alignment horizontal="center" vertical="center"/>
    </xf>
    <xf numFmtId="4" fontId="19" fillId="0" borderId="0" xfId="28" applyNumberFormat="1" applyFill="1" applyBorder="1" applyAlignment="1">
      <alignment horizontal="center" vertical="center"/>
    </xf>
    <xf numFmtId="3" fontId="19" fillId="0" borderId="0" xfId="28" applyNumberFormat="1" applyFill="1" applyBorder="1"/>
    <xf numFmtId="3" fontId="72" fillId="0" borderId="0" xfId="28" applyNumberFormat="1" applyFont="1" applyFill="1" applyBorder="1"/>
    <xf numFmtId="3" fontId="22" fillId="0" borderId="0" xfId="28" applyNumberFormat="1" applyFont="1" applyFill="1" applyBorder="1" applyAlignment="1">
      <alignment horizontal="center"/>
    </xf>
    <xf numFmtId="1" fontId="78" fillId="0" borderId="0" xfId="28" applyNumberFormat="1" applyFont="1" applyFill="1" applyBorder="1" applyAlignment="1">
      <alignment horizontal="center"/>
    </xf>
    <xf numFmtId="4" fontId="78" fillId="0" borderId="0" xfId="28" applyNumberFormat="1" applyFont="1" applyFill="1" applyBorder="1" applyAlignment="1">
      <alignment horizontal="center"/>
    </xf>
    <xf numFmtId="1" fontId="19" fillId="0" borderId="0" xfId="28" applyNumberFormat="1" applyFill="1" applyBorder="1" applyAlignment="1">
      <alignment horizontal="center"/>
    </xf>
    <xf numFmtId="4" fontId="19" fillId="0" borderId="0" xfId="28" applyNumberFormat="1" applyFill="1" applyBorder="1" applyAlignment="1">
      <alignment horizontal="center"/>
    </xf>
    <xf numFmtId="167" fontId="19" fillId="0" borderId="0" xfId="28" applyNumberFormat="1" applyFill="1" applyBorder="1" applyAlignment="1">
      <alignment horizontal="center"/>
    </xf>
    <xf numFmtId="0" fontId="19" fillId="0" borderId="0" xfId="28" applyFill="1"/>
    <xf numFmtId="3" fontId="19" fillId="0" borderId="0" xfId="28" applyNumberFormat="1" applyFill="1"/>
    <xf numFmtId="14" fontId="53" fillId="0" borderId="0" xfId="28" applyNumberFormat="1" applyFont="1" applyFill="1"/>
    <xf numFmtId="0" fontId="43" fillId="0" borderId="0" xfId="27" applyFont="1" applyFill="1"/>
    <xf numFmtId="0" fontId="19" fillId="0" borderId="1" xfId="28" applyFill="1" applyBorder="1"/>
    <xf numFmtId="0" fontId="22" fillId="0" borderId="1" xfId="28" applyFont="1" applyFill="1" applyBorder="1"/>
    <xf numFmtId="0" fontId="22" fillId="0" borderId="0" xfId="28" applyFont="1" applyFill="1"/>
    <xf numFmtId="4" fontId="19" fillId="0" borderId="0" xfId="28" applyNumberFormat="1" applyFill="1" applyAlignment="1">
      <alignment horizontal="center" vertical="center"/>
    </xf>
    <xf numFmtId="0" fontId="43" fillId="0" borderId="0" xfId="28" applyFont="1" applyFill="1"/>
    <xf numFmtId="0" fontId="24" fillId="0" borderId="0" xfId="47" applyFont="1"/>
    <xf numFmtId="0" fontId="92" fillId="0" borderId="0" xfId="47" applyFont="1"/>
    <xf numFmtId="0" fontId="4" fillId="0" borderId="40" xfId="47" applyFill="1" applyBorder="1" applyAlignment="1">
      <alignment horizontal="center" vertical="center"/>
    </xf>
    <xf numFmtId="0" fontId="4" fillId="0" borderId="0" xfId="44" applyFill="1"/>
    <xf numFmtId="0" fontId="74" fillId="0" borderId="0" xfId="44" applyFont="1"/>
    <xf numFmtId="0" fontId="16" fillId="3" borderId="32" xfId="27" applyFont="1" applyFill="1" applyBorder="1" applyAlignment="1">
      <alignment horizontal="center" vertical="center" wrapText="1"/>
    </xf>
    <xf numFmtId="0" fontId="69" fillId="3" borderId="32" xfId="27" applyFont="1" applyFill="1" applyBorder="1" applyAlignment="1">
      <alignment horizontal="center" vertical="center" wrapText="1"/>
    </xf>
    <xf numFmtId="0" fontId="74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18" fillId="3" borderId="74" xfId="0" applyFont="1" applyFill="1" applyBorder="1" applyAlignment="1">
      <alignment horizontal="center"/>
    </xf>
    <xf numFmtId="0" fontId="18" fillId="3" borderId="75" xfId="0" applyFont="1" applyFill="1" applyBorder="1" applyAlignment="1">
      <alignment horizontal="center" vertical="center"/>
    </xf>
    <xf numFmtId="0" fontId="18" fillId="7" borderId="75" xfId="0" applyFont="1" applyFill="1" applyBorder="1" applyAlignment="1">
      <alignment horizontal="left" indent="1"/>
    </xf>
    <xf numFmtId="0" fontId="18" fillId="7" borderId="75" xfId="0" applyFont="1" applyFill="1" applyBorder="1" applyAlignment="1">
      <alignment horizontal="center"/>
    </xf>
    <xf numFmtId="0" fontId="0" fillId="3" borderId="75" xfId="0" applyFill="1" applyBorder="1" applyAlignment="1">
      <alignment horizontal="left" vertical="center" indent="1"/>
    </xf>
    <xf numFmtId="0" fontId="74" fillId="3" borderId="75" xfId="0" applyFont="1" applyFill="1" applyBorder="1" applyAlignment="1">
      <alignment horizontal="center" vertical="center"/>
    </xf>
    <xf numFmtId="0" fontId="0" fillId="3" borderId="76" xfId="0" applyFill="1" applyBorder="1" applyAlignment="1">
      <alignment horizontal="left" vertical="center" wrapText="1" indent="1"/>
    </xf>
    <xf numFmtId="0" fontId="0" fillId="3" borderId="76" xfId="0" applyFill="1" applyBorder="1" applyAlignment="1">
      <alignment vertical="center" wrapText="1"/>
    </xf>
    <xf numFmtId="0" fontId="18" fillId="3" borderId="76" xfId="0" applyFont="1" applyFill="1" applyBorder="1" applyAlignment="1">
      <alignment horizontal="center" vertical="center"/>
    </xf>
    <xf numFmtId="0" fontId="74" fillId="3" borderId="76" xfId="0" applyFont="1" applyFill="1" applyBorder="1" applyAlignment="1">
      <alignment horizontal="center" vertical="center"/>
    </xf>
    <xf numFmtId="0" fontId="0" fillId="7" borderId="75" xfId="0" applyFill="1" applyBorder="1" applyAlignment="1">
      <alignment horizontal="left" vertical="center" indent="1"/>
    </xf>
    <xf numFmtId="0" fontId="0" fillId="7" borderId="75" xfId="0" applyFill="1" applyBorder="1" applyAlignment="1">
      <alignment vertical="center"/>
    </xf>
    <xf numFmtId="0" fontId="25" fillId="7" borderId="75" xfId="0" applyFont="1" applyFill="1" applyBorder="1" applyAlignment="1">
      <alignment vertical="center"/>
    </xf>
    <xf numFmtId="0" fontId="0" fillId="3" borderId="77" xfId="0" applyFill="1" applyBorder="1" applyAlignment="1">
      <alignment horizontal="left" vertical="center" indent="1"/>
    </xf>
    <xf numFmtId="0" fontId="18" fillId="3" borderId="77" xfId="0" applyFont="1" applyFill="1" applyBorder="1" applyAlignment="1">
      <alignment horizontal="center" vertical="center"/>
    </xf>
    <xf numFmtId="0" fontId="74" fillId="3" borderId="77" xfId="0" applyFont="1" applyFill="1" applyBorder="1" applyAlignment="1">
      <alignment horizontal="center" vertical="center"/>
    </xf>
    <xf numFmtId="0" fontId="0" fillId="3" borderId="77" xfId="0" applyFill="1" applyBorder="1" applyAlignment="1">
      <alignment horizontal="left" vertical="center" wrapText="1" indent="1"/>
    </xf>
    <xf numFmtId="0" fontId="0" fillId="3" borderId="75" xfId="0" applyFill="1" applyBorder="1" applyAlignment="1">
      <alignment horizontal="left" vertical="center" wrapText="1" indent="1"/>
    </xf>
    <xf numFmtId="0" fontId="74" fillId="7" borderId="75" xfId="0" applyFont="1" applyFill="1" applyBorder="1" applyAlignment="1">
      <alignment horizontal="center"/>
    </xf>
    <xf numFmtId="0" fontId="39" fillId="7" borderId="75" xfId="0" applyFont="1" applyFill="1" applyBorder="1" applyAlignment="1">
      <alignment vertical="center"/>
    </xf>
    <xf numFmtId="0" fontId="25" fillId="0" borderId="0" xfId="0" applyFont="1"/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25" fillId="0" borderId="0" xfId="0" applyNumberFormat="1" applyFont="1"/>
    <xf numFmtId="49" fontId="66" fillId="0" borderId="0" xfId="26" applyNumberFormat="1" applyFont="1" applyFill="1" applyBorder="1" applyAlignment="1" applyProtection="1"/>
    <xf numFmtId="0" fontId="19" fillId="0" borderId="0" xfId="0" applyFont="1" applyAlignment="1">
      <alignment vertical="center"/>
    </xf>
    <xf numFmtId="0" fontId="46" fillId="0" borderId="46" xfId="25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47" fillId="0" borderId="46" xfId="25" applyFont="1" applyBorder="1" applyAlignment="1">
      <alignment horizontal="center" vertical="center" wrapText="1"/>
    </xf>
    <xf numFmtId="0" fontId="47" fillId="0" borderId="32" xfId="0" applyFont="1" applyBorder="1" applyAlignment="1">
      <alignment horizontal="center" vertical="center" wrapText="1"/>
    </xf>
    <xf numFmtId="49" fontId="47" fillId="8" borderId="32" xfId="0" applyNumberFormat="1" applyFont="1" applyFill="1" applyBorder="1" applyAlignment="1">
      <alignment horizontal="center" vertical="center"/>
    </xf>
    <xf numFmtId="2" fontId="47" fillId="8" borderId="32" xfId="0" applyNumberFormat="1" applyFont="1" applyFill="1" applyBorder="1" applyAlignment="1">
      <alignment vertical="center"/>
    </xf>
    <xf numFmtId="2" fontId="47" fillId="8" borderId="17" xfId="0" applyNumberFormat="1" applyFont="1" applyFill="1" applyBorder="1" applyAlignment="1">
      <alignment vertical="center"/>
    </xf>
    <xf numFmtId="49" fontId="47" fillId="0" borderId="78" xfId="0" applyNumberFormat="1" applyFont="1" applyBorder="1" applyAlignment="1">
      <alignment horizontal="center" vertical="center"/>
    </xf>
    <xf numFmtId="2" fontId="47" fillId="0" borderId="32" xfId="0" applyNumberFormat="1" applyFont="1" applyBorder="1" applyAlignment="1">
      <alignment vertical="center"/>
    </xf>
    <xf numFmtId="2" fontId="47" fillId="0" borderId="17" xfId="0" applyNumberFormat="1" applyFont="1" applyBorder="1" applyAlignment="1">
      <alignment vertical="center"/>
    </xf>
    <xf numFmtId="49" fontId="47" fillId="0" borderId="17" xfId="0" applyNumberFormat="1" applyFont="1" applyBorder="1" applyAlignment="1">
      <alignment horizontal="center" vertical="center"/>
    </xf>
    <xf numFmtId="2" fontId="25" fillId="0" borderId="0" xfId="40" applyNumberFormat="1" applyFont="1"/>
    <xf numFmtId="0" fontId="93" fillId="0" borderId="0" xfId="25" applyFont="1" applyAlignment="1">
      <alignment horizontal="center"/>
    </xf>
    <xf numFmtId="2" fontId="93" fillId="0" borderId="0" xfId="25" applyNumberFormat="1" applyFont="1" applyAlignment="1">
      <alignment horizontal="center" vertical="center"/>
    </xf>
    <xf numFmtId="0" fontId="25" fillId="0" borderId="26" xfId="0" applyFont="1" applyBorder="1" applyAlignment="1">
      <alignment horizontal="left" indent="1"/>
    </xf>
    <xf numFmtId="0" fontId="25" fillId="0" borderId="79" xfId="0" applyFont="1" applyBorder="1" applyAlignment="1">
      <alignment horizontal="left" indent="1"/>
    </xf>
    <xf numFmtId="0" fontId="25" fillId="0" borderId="25" xfId="0" applyFont="1" applyBorder="1" applyAlignment="1">
      <alignment horizontal="center"/>
    </xf>
    <xf numFmtId="0" fontId="25" fillId="0" borderId="13" xfId="0" applyFont="1" applyBorder="1" applyAlignment="1">
      <alignment horizontal="left" indent="1"/>
    </xf>
    <xf numFmtId="0" fontId="25" fillId="0" borderId="24" xfId="0" applyFont="1" applyBorder="1" applyAlignment="1">
      <alignment horizontal="center"/>
    </xf>
    <xf numFmtId="0" fontId="25" fillId="0" borderId="23" xfId="0" applyFont="1" applyBorder="1" applyAlignment="1">
      <alignment horizontal="left" indent="1"/>
    </xf>
    <xf numFmtId="0" fontId="25" fillId="0" borderId="23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54" fillId="0" borderId="0" xfId="0" applyFont="1"/>
    <xf numFmtId="167" fontId="54" fillId="0" borderId="0" xfId="0" applyNumberFormat="1" applyFont="1"/>
    <xf numFmtId="0" fontId="0" fillId="0" borderId="32" xfId="0" applyBorder="1"/>
    <xf numFmtId="0" fontId="26" fillId="0" borderId="32" xfId="0" applyFont="1" applyBorder="1"/>
    <xf numFmtId="0" fontId="26" fillId="0" borderId="32" xfId="0" applyFont="1" applyBorder="1" applyAlignment="1">
      <alignment horizontal="center" vertical="center"/>
    </xf>
    <xf numFmtId="14" fontId="26" fillId="0" borderId="32" xfId="0" applyNumberFormat="1" applyFont="1" applyBorder="1" applyAlignment="1">
      <alignment vertical="center" shrinkToFit="1"/>
    </xf>
    <xf numFmtId="0" fontId="0" fillId="0" borderId="32" xfId="0" applyBorder="1" applyAlignment="1">
      <alignment horizontal="center" vertical="center"/>
    </xf>
    <xf numFmtId="14" fontId="0" fillId="0" borderId="32" xfId="0" applyNumberFormat="1" applyBorder="1" applyAlignment="1">
      <alignment vertical="center" shrinkToFit="1"/>
    </xf>
    <xf numFmtId="14" fontId="26" fillId="0" borderId="32" xfId="0" applyNumberFormat="1" applyFont="1" applyBorder="1" applyAlignment="1">
      <alignment vertical="center"/>
    </xf>
    <xf numFmtId="14" fontId="0" fillId="0" borderId="32" xfId="0" applyNumberFormat="1" applyBorder="1"/>
    <xf numFmtId="0" fontId="55" fillId="0" borderId="47" xfId="42" applyFont="1" applyBorder="1" applyAlignment="1">
      <alignment horizontal="center"/>
    </xf>
    <xf numFmtId="0" fontId="59" fillId="0" borderId="47" xfId="42" applyFont="1" applyBorder="1" applyAlignment="1">
      <alignment horizontal="center"/>
    </xf>
    <xf numFmtId="0" fontId="55" fillId="0" borderId="17" xfId="42" applyFont="1" applyBorder="1" applyAlignment="1">
      <alignment horizontal="center" vertical="center" wrapText="1"/>
    </xf>
    <xf numFmtId="2" fontId="61" fillId="0" borderId="17" xfId="42" applyNumberFormat="1" applyFont="1" applyBorder="1" applyAlignment="1">
      <alignment horizontal="center" vertical="center"/>
    </xf>
    <xf numFmtId="2" fontId="4" fillId="0" borderId="17" xfId="42" applyNumberFormat="1" applyBorder="1" applyAlignment="1">
      <alignment horizontal="center" vertical="center"/>
    </xf>
    <xf numFmtId="2" fontId="61" fillId="0" borderId="32" xfId="42" applyNumberFormat="1" applyFont="1" applyBorder="1" applyAlignment="1">
      <alignment horizontal="center" vertical="center"/>
    </xf>
    <xf numFmtId="2" fontId="4" fillId="0" borderId="32" xfId="42" applyNumberFormat="1" applyBorder="1" applyAlignment="1">
      <alignment horizontal="center" vertical="center"/>
    </xf>
    <xf numFmtId="2" fontId="55" fillId="0" borderId="0" xfId="42" applyNumberFormat="1" applyFont="1" applyAlignment="1">
      <alignment horizontal="left"/>
    </xf>
    <xf numFmtId="2" fontId="54" fillId="3" borderId="0" xfId="0" applyNumberFormat="1" applyFont="1" applyFill="1" applyAlignment="1">
      <alignment horizontal="center"/>
    </xf>
    <xf numFmtId="0" fontId="54" fillId="3" borderId="0" xfId="0" applyFont="1" applyFill="1"/>
    <xf numFmtId="2" fontId="0" fillId="0" borderId="90" xfId="0" applyNumberFormat="1" applyBorder="1" applyAlignment="1">
      <alignment horizontal="center" vertical="center"/>
    </xf>
    <xf numFmtId="2" fontId="0" fillId="0" borderId="91" xfId="0" applyNumberFormat="1" applyBorder="1" applyAlignment="1">
      <alignment horizontal="center" vertical="center"/>
    </xf>
    <xf numFmtId="2" fontId="0" fillId="0" borderId="72" xfId="0" applyNumberFormat="1" applyBorder="1" applyAlignment="1">
      <alignment horizontal="center" vertical="center"/>
    </xf>
    <xf numFmtId="0" fontId="0" fillId="3" borderId="63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54" fillId="3" borderId="0" xfId="0" applyFont="1" applyFill="1" applyAlignment="1">
      <alignment horizontal="center"/>
    </xf>
    <xf numFmtId="2" fontId="19" fillId="0" borderId="32" xfId="28" applyNumberFormat="1" applyBorder="1" applyAlignment="1">
      <alignment horizontal="center"/>
    </xf>
    <xf numFmtId="0" fontId="2" fillId="0" borderId="47" xfId="44" applyFont="1" applyBorder="1" applyAlignment="1">
      <alignment horizontal="center"/>
    </xf>
    <xf numFmtId="172" fontId="4" fillId="0" borderId="17" xfId="44" applyNumberFormat="1" applyBorder="1" applyAlignment="1">
      <alignment horizontal="center"/>
    </xf>
    <xf numFmtId="172" fontId="25" fillId="0" borderId="17" xfId="44" applyNumberFormat="1" applyFont="1" applyBorder="1" applyAlignment="1">
      <alignment horizontal="center"/>
    </xf>
    <xf numFmtId="172" fontId="4" fillId="0" borderId="17" xfId="44" applyNumberFormat="1" applyBorder="1"/>
    <xf numFmtId="172" fontId="25" fillId="0" borderId="17" xfId="44" applyNumberFormat="1" applyFont="1" applyBorder="1"/>
    <xf numFmtId="172" fontId="4" fillId="0" borderId="32" xfId="44" applyNumberFormat="1" applyBorder="1" applyAlignment="1">
      <alignment horizontal="center"/>
    </xf>
    <xf numFmtId="172" fontId="25" fillId="0" borderId="32" xfId="44" applyNumberFormat="1" applyFont="1" applyBorder="1" applyAlignment="1">
      <alignment horizontal="center"/>
    </xf>
    <xf numFmtId="0" fontId="4" fillId="9" borderId="0" xfId="46" applyFill="1" applyAlignment="1">
      <alignment horizontal="center"/>
    </xf>
    <xf numFmtId="0" fontId="25" fillId="9" borderId="0" xfId="46" applyFont="1" applyFill="1" applyAlignment="1">
      <alignment horizontal="center"/>
    </xf>
    <xf numFmtId="0" fontId="18" fillId="0" borderId="42" xfId="47" applyFont="1" applyBorder="1" applyAlignment="1">
      <alignment horizontal="center" vertical="center"/>
    </xf>
    <xf numFmtId="0" fontId="18" fillId="0" borderId="41" xfId="47" applyFont="1" applyBorder="1" applyAlignment="1">
      <alignment horizontal="center" vertical="center"/>
    </xf>
    <xf numFmtId="0" fontId="18" fillId="0" borderId="43" xfId="47" applyFont="1" applyBorder="1" applyAlignment="1">
      <alignment horizontal="center" vertical="center"/>
    </xf>
    <xf numFmtId="0" fontId="74" fillId="0" borderId="46" xfId="47" applyFont="1" applyBorder="1" applyAlignment="1">
      <alignment horizontal="center" vertical="center"/>
    </xf>
    <xf numFmtId="0" fontId="74" fillId="0" borderId="32" xfId="47" applyFont="1" applyBorder="1" applyAlignment="1">
      <alignment horizontal="center" vertical="center"/>
    </xf>
    <xf numFmtId="0" fontId="74" fillId="0" borderId="54" xfId="47" applyFont="1" applyBorder="1" applyAlignment="1">
      <alignment horizontal="center" vertical="center"/>
    </xf>
    <xf numFmtId="0" fontId="74" fillId="0" borderId="51" xfId="47" applyFont="1" applyBorder="1" applyAlignment="1">
      <alignment horizontal="center" vertical="center"/>
    </xf>
    <xf numFmtId="0" fontId="74" fillId="0" borderId="56" xfId="47" applyFont="1" applyBorder="1" applyAlignment="1">
      <alignment horizontal="center" vertical="center"/>
    </xf>
    <xf numFmtId="0" fontId="74" fillId="0" borderId="52" xfId="47" applyFont="1" applyBorder="1" applyAlignment="1">
      <alignment horizontal="center" vertical="center"/>
    </xf>
    <xf numFmtId="0" fontId="4" fillId="10" borderId="0" xfId="47" applyFill="1"/>
    <xf numFmtId="168" fontId="4" fillId="10" borderId="0" xfId="47" applyNumberFormat="1" applyFill="1"/>
    <xf numFmtId="0" fontId="18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0" fillId="0" borderId="0" xfId="0" applyNumberFormat="1"/>
    <xf numFmtId="169" fontId="17" fillId="0" borderId="0" xfId="27" applyNumberFormat="1" applyFill="1" applyAlignment="1">
      <alignment horizontal="center"/>
    </xf>
    <xf numFmtId="0" fontId="4" fillId="0" borderId="47" xfId="42" applyBorder="1" applyAlignment="1">
      <alignment horizontal="center"/>
    </xf>
    <xf numFmtId="2" fontId="4" fillId="0" borderId="17" xfId="42" applyNumberFormat="1" applyBorder="1" applyAlignment="1">
      <alignment horizontal="center"/>
    </xf>
    <xf numFmtId="2" fontId="4" fillId="4" borderId="17" xfId="42" applyNumberFormat="1" applyFill="1" applyBorder="1" applyAlignment="1">
      <alignment horizontal="center"/>
    </xf>
    <xf numFmtId="2" fontId="4" fillId="0" borderId="32" xfId="42" applyNumberFormat="1" applyBorder="1" applyAlignment="1">
      <alignment horizontal="center"/>
    </xf>
    <xf numFmtId="2" fontId="4" fillId="4" borderId="32" xfId="42" applyNumberFormat="1" applyFill="1" applyBorder="1" applyAlignment="1">
      <alignment horizontal="center"/>
    </xf>
    <xf numFmtId="49" fontId="26" fillId="0" borderId="50" xfId="18" applyNumberFormat="1" applyBorder="1" applyAlignment="1"/>
    <xf numFmtId="3" fontId="0" fillId="0" borderId="32" xfId="18" applyNumberFormat="1" applyFont="1" applyBorder="1" applyAlignment="1"/>
    <xf numFmtId="3" fontId="0" fillId="0" borderId="51" xfId="18" applyNumberFormat="1" applyFont="1" applyBorder="1" applyAlignment="1"/>
    <xf numFmtId="3" fontId="0" fillId="0" borderId="47" xfId="18" applyNumberFormat="1" applyFont="1" applyBorder="1" applyAlignment="1"/>
    <xf numFmtId="3" fontId="0" fillId="0" borderId="52" xfId="18" applyNumberFormat="1" applyFont="1" applyBorder="1" applyAlignment="1"/>
    <xf numFmtId="0" fontId="21" fillId="0" borderId="42" xfId="0" applyFont="1" applyBorder="1" applyAlignment="1">
      <alignment horizontal="center" vertical="center"/>
    </xf>
    <xf numFmtId="0" fontId="21" fillId="0" borderId="72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8" fillId="4" borderId="72" xfId="49" applyFont="1" applyFill="1" applyBorder="1" applyAlignment="1">
      <alignment horizontal="center" vertical="center" wrapText="1"/>
    </xf>
    <xf numFmtId="170" fontId="25" fillId="0" borderId="59" xfId="48" applyNumberFormat="1" applyFont="1" applyBorder="1" applyAlignment="1">
      <alignment horizontal="center"/>
    </xf>
    <xf numFmtId="170" fontId="25" fillId="0" borderId="21" xfId="48" applyNumberFormat="1" applyFont="1" applyBorder="1" applyAlignment="1">
      <alignment horizontal="center"/>
    </xf>
    <xf numFmtId="170" fontId="25" fillId="0" borderId="90" xfId="48" applyNumberFormat="1" applyFont="1" applyBorder="1" applyAlignment="1">
      <alignment horizontal="center"/>
    </xf>
    <xf numFmtId="3" fontId="18" fillId="0" borderId="32" xfId="48" applyNumberFormat="1" applyFont="1" applyBorder="1" applyAlignment="1">
      <alignment horizontal="center" vertical="center"/>
    </xf>
    <xf numFmtId="0" fontId="3" fillId="0" borderId="32" xfId="48" applyBorder="1" applyAlignment="1">
      <alignment horizontal="center" vertical="center"/>
    </xf>
    <xf numFmtId="0" fontId="61" fillId="0" borderId="32" xfId="48" applyFont="1" applyBorder="1" applyAlignment="1">
      <alignment horizontal="center" vertical="center"/>
    </xf>
    <xf numFmtId="0" fontId="3" fillId="0" borderId="32" xfId="48" applyBorder="1" applyAlignment="1">
      <alignment horizontal="center"/>
    </xf>
    <xf numFmtId="0" fontId="3" fillId="0" borderId="46" xfId="48" applyBorder="1" applyAlignment="1">
      <alignment horizontal="center"/>
    </xf>
    <xf numFmtId="0" fontId="25" fillId="0" borderId="46" xfId="48" applyFont="1" applyBorder="1" applyAlignment="1">
      <alignment horizontal="center"/>
    </xf>
    <xf numFmtId="170" fontId="25" fillId="0" borderId="46" xfId="48" applyNumberFormat="1" applyFont="1" applyBorder="1" applyAlignment="1">
      <alignment horizontal="center"/>
    </xf>
    <xf numFmtId="170" fontId="25" fillId="0" borderId="51" xfId="48" applyNumberFormat="1" applyFont="1" applyBorder="1" applyAlignment="1">
      <alignment horizontal="center"/>
    </xf>
    <xf numFmtId="170" fontId="25" fillId="0" borderId="93" xfId="48" applyNumberFormat="1" applyFont="1" applyBorder="1" applyAlignment="1">
      <alignment horizontal="left"/>
    </xf>
    <xf numFmtId="3" fontId="18" fillId="0" borderId="47" xfId="48" applyNumberFormat="1" applyFont="1" applyBorder="1" applyAlignment="1">
      <alignment horizontal="center" vertical="center"/>
    </xf>
    <xf numFmtId="0" fontId="3" fillId="0" borderId="47" xfId="48" applyBorder="1" applyAlignment="1">
      <alignment horizontal="center" vertical="center"/>
    </xf>
    <xf numFmtId="0" fontId="61" fillId="0" borderId="47" xfId="48" applyFont="1" applyBorder="1" applyAlignment="1">
      <alignment horizontal="center" vertical="center"/>
    </xf>
    <xf numFmtId="0" fontId="3" fillId="0" borderId="47" xfId="48" applyBorder="1" applyAlignment="1">
      <alignment horizontal="center"/>
    </xf>
    <xf numFmtId="170" fontId="25" fillId="0" borderId="56" xfId="48" applyNumberFormat="1" applyFont="1" applyBorder="1" applyAlignment="1">
      <alignment horizontal="center"/>
    </xf>
    <xf numFmtId="170" fontId="25" fillId="0" borderId="52" xfId="48" applyNumberFormat="1" applyFont="1" applyBorder="1" applyAlignment="1">
      <alignment horizontal="center"/>
    </xf>
    <xf numFmtId="170" fontId="25" fillId="0" borderId="94" xfId="48" applyNumberFormat="1" applyFont="1" applyBorder="1" applyAlignment="1">
      <alignment horizontal="center"/>
    </xf>
    <xf numFmtId="0" fontId="19" fillId="0" borderId="32" xfId="28" applyBorder="1"/>
    <xf numFmtId="1" fontId="78" fillId="3" borderId="32" xfId="28" applyNumberFormat="1" applyFont="1" applyFill="1" applyBorder="1" applyAlignment="1">
      <alignment horizontal="center"/>
    </xf>
    <xf numFmtId="1" fontId="19" fillId="3" borderId="32" xfId="28" applyNumberFormat="1" applyFill="1" applyBorder="1" applyAlignment="1">
      <alignment horizontal="center"/>
    </xf>
    <xf numFmtId="1" fontId="19" fillId="0" borderId="32" xfId="28" applyNumberFormat="1" applyBorder="1" applyAlignment="1">
      <alignment horizontal="center"/>
    </xf>
    <xf numFmtId="4" fontId="22" fillId="0" borderId="32" xfId="28" applyNumberFormat="1" applyFont="1" applyBorder="1" applyAlignment="1">
      <alignment horizontal="left" vertical="center"/>
    </xf>
    <xf numFmtId="4" fontId="78" fillId="0" borderId="32" xfId="28" applyNumberFormat="1" applyFont="1" applyBorder="1" applyAlignment="1">
      <alignment horizontal="center" vertical="center"/>
    </xf>
    <xf numFmtId="4" fontId="19" fillId="0" borderId="32" xfId="28" applyNumberFormat="1" applyBorder="1" applyAlignment="1">
      <alignment horizontal="center" vertical="center"/>
    </xf>
    <xf numFmtId="2" fontId="19" fillId="0" borderId="32" xfId="28" applyNumberFormat="1" applyBorder="1" applyAlignment="1">
      <alignment horizontal="center" vertical="center"/>
    </xf>
    <xf numFmtId="2" fontId="19" fillId="4" borderId="32" xfId="28" applyNumberFormat="1" applyFill="1" applyBorder="1" applyAlignment="1">
      <alignment horizontal="center"/>
    </xf>
    <xf numFmtId="1" fontId="19" fillId="0" borderId="32" xfId="28" applyNumberFormat="1" applyFill="1" applyBorder="1" applyAlignment="1">
      <alignment horizontal="center"/>
    </xf>
    <xf numFmtId="2" fontId="19" fillId="0" borderId="32" xfId="28" applyNumberFormat="1" applyFill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/>
    </xf>
    <xf numFmtId="164" fontId="32" fillId="0" borderId="32" xfId="0" applyNumberFormat="1" applyFont="1" applyBorder="1" applyAlignment="1">
      <alignment horizontal="right" vertical="center" wrapText="1"/>
    </xf>
    <xf numFmtId="164" fontId="32" fillId="0" borderId="51" xfId="0" applyNumberFormat="1" applyFont="1" applyBorder="1" applyAlignment="1">
      <alignment horizontal="right" vertical="center" wrapText="1"/>
    </xf>
    <xf numFmtId="0" fontId="12" fillId="0" borderId="98" xfId="20" applyBorder="1" applyAlignment="1">
      <alignment horizontal="center"/>
    </xf>
    <xf numFmtId="0" fontId="12" fillId="0" borderId="99" xfId="20" applyBorder="1" applyAlignment="1">
      <alignment horizontal="center"/>
    </xf>
    <xf numFmtId="0" fontId="12" fillId="0" borderId="100" xfId="20" applyBorder="1" applyAlignment="1">
      <alignment horizontal="center"/>
    </xf>
    <xf numFmtId="170" fontId="0" fillId="3" borderId="26" xfId="52" applyNumberFormat="1" applyFont="1" applyFill="1" applyBorder="1" applyAlignment="1">
      <alignment horizontal="center" vertical="center"/>
    </xf>
    <xf numFmtId="170" fontId="0" fillId="3" borderId="101" xfId="52" applyNumberFormat="1" applyFont="1" applyFill="1" applyBorder="1" applyAlignment="1">
      <alignment horizontal="center"/>
    </xf>
    <xf numFmtId="170" fontId="0" fillId="3" borderId="105" xfId="52" applyNumberFormat="1" applyFont="1" applyFill="1" applyBorder="1" applyAlignment="1">
      <alignment horizontal="center" vertical="center"/>
    </xf>
    <xf numFmtId="170" fontId="0" fillId="0" borderId="106" xfId="20" applyNumberFormat="1" applyFont="1" applyBorder="1" applyAlignment="1">
      <alignment horizontal="center" vertical="center"/>
    </xf>
    <xf numFmtId="170" fontId="0" fillId="0" borderId="107" xfId="20" applyNumberFormat="1" applyFont="1" applyBorder="1" applyAlignment="1">
      <alignment horizontal="center" vertical="center"/>
    </xf>
    <xf numFmtId="170" fontId="0" fillId="0" borderId="108" xfId="20" applyNumberFormat="1" applyFont="1" applyBorder="1" applyAlignment="1">
      <alignment horizontal="center" vertical="center"/>
    </xf>
    <xf numFmtId="170" fontId="0" fillId="3" borderId="109" xfId="52" applyNumberFormat="1" applyFont="1" applyFill="1" applyBorder="1" applyAlignment="1">
      <alignment horizontal="center"/>
    </xf>
    <xf numFmtId="170" fontId="90" fillId="3" borderId="26" xfId="52" applyNumberFormat="1" applyFont="1" applyFill="1" applyBorder="1" applyAlignment="1">
      <alignment horizontal="center" vertical="center"/>
    </xf>
    <xf numFmtId="170" fontId="0" fillId="0" borderId="113" xfId="20" applyNumberFormat="1" applyFont="1" applyBorder="1" applyAlignment="1">
      <alignment horizontal="center" vertical="center"/>
    </xf>
    <xf numFmtId="170" fontId="0" fillId="0" borderId="114" xfId="20" applyNumberFormat="1" applyFont="1" applyBorder="1" applyAlignment="1">
      <alignment horizontal="center" vertical="center"/>
    </xf>
    <xf numFmtId="170" fontId="0" fillId="0" borderId="115" xfId="20" applyNumberFormat="1" applyFont="1" applyBorder="1" applyAlignment="1">
      <alignment horizontal="center" vertical="center"/>
    </xf>
    <xf numFmtId="170" fontId="0" fillId="3" borderId="116" xfId="52" applyNumberFormat="1" applyFont="1" applyFill="1" applyBorder="1" applyAlignment="1">
      <alignment horizontal="center"/>
    </xf>
    <xf numFmtId="170" fontId="0" fillId="0" borderId="117" xfId="20" applyNumberFormat="1" applyFont="1" applyBorder="1" applyAlignment="1">
      <alignment horizontal="center"/>
    </xf>
    <xf numFmtId="170" fontId="0" fillId="0" borderId="118" xfId="20" applyNumberFormat="1" applyFont="1" applyBorder="1" applyAlignment="1">
      <alignment horizontal="center"/>
    </xf>
    <xf numFmtId="170" fontId="0" fillId="0" borderId="119" xfId="20" applyNumberFormat="1" applyFont="1" applyBorder="1" applyAlignment="1">
      <alignment horizontal="center"/>
    </xf>
    <xf numFmtId="0" fontId="1" fillId="0" borderId="0" xfId="20" applyFont="1"/>
    <xf numFmtId="0" fontId="55" fillId="0" borderId="0" xfId="20" applyFont="1"/>
    <xf numFmtId="0" fontId="12" fillId="0" borderId="0" xfId="20"/>
    <xf numFmtId="0" fontId="91" fillId="0" borderId="67" xfId="0" applyFont="1" applyBorder="1" applyAlignment="1">
      <alignment horizontal="center" vertical="center"/>
    </xf>
    <xf numFmtId="0" fontId="91" fillId="0" borderId="68" xfId="0" applyFont="1" applyBorder="1" applyAlignment="1">
      <alignment horizontal="center" vertical="center"/>
    </xf>
    <xf numFmtId="169" fontId="1" fillId="0" borderId="63" xfId="0" applyNumberFormat="1" applyFont="1" applyBorder="1" applyAlignment="1">
      <alignment horizontal="center" vertical="center"/>
    </xf>
    <xf numFmtId="170" fontId="1" fillId="0" borderId="71" xfId="0" applyNumberFormat="1" applyFont="1" applyBorder="1" applyAlignment="1">
      <alignment horizontal="center" vertical="center"/>
    </xf>
    <xf numFmtId="2" fontId="1" fillId="0" borderId="71" xfId="0" applyNumberFormat="1" applyFont="1" applyBorder="1" applyAlignment="1">
      <alignment horizontal="center" vertical="center"/>
    </xf>
    <xf numFmtId="169" fontId="1" fillId="0" borderId="72" xfId="0" applyNumberFormat="1" applyFont="1" applyBorder="1" applyAlignment="1">
      <alignment horizontal="center" vertical="center"/>
    </xf>
    <xf numFmtId="170" fontId="1" fillId="0" borderId="58" xfId="0" applyNumberFormat="1" applyFont="1" applyBorder="1" applyAlignment="1">
      <alignment horizontal="center" vertical="center"/>
    </xf>
    <xf numFmtId="2" fontId="1" fillId="0" borderId="58" xfId="0" applyNumberFormat="1" applyFont="1" applyBorder="1" applyAlignment="1">
      <alignment horizontal="center" vertical="center"/>
    </xf>
    <xf numFmtId="169" fontId="1" fillId="0" borderId="66" xfId="0" applyNumberFormat="1" applyFont="1" applyBorder="1" applyAlignment="1">
      <alignment horizontal="center" vertical="center"/>
    </xf>
    <xf numFmtId="170" fontId="1" fillId="0" borderId="3" xfId="0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169" fontId="1" fillId="0" borderId="67" xfId="0" applyNumberFormat="1" applyFont="1" applyBorder="1" applyAlignment="1">
      <alignment horizontal="center" vertical="center"/>
    </xf>
    <xf numFmtId="170" fontId="1" fillId="0" borderId="68" xfId="0" applyNumberFormat="1" applyFont="1" applyBorder="1" applyAlignment="1">
      <alignment horizontal="center" vertical="center"/>
    </xf>
    <xf numFmtId="2" fontId="1" fillId="0" borderId="68" xfId="0" applyNumberFormat="1" applyFont="1" applyBorder="1" applyAlignment="1">
      <alignment horizontal="center" vertical="center"/>
    </xf>
    <xf numFmtId="49" fontId="1" fillId="0" borderId="70" xfId="0" applyNumberFormat="1" applyFont="1" applyBorder="1" applyAlignment="1">
      <alignment vertical="center"/>
    </xf>
    <xf numFmtId="49" fontId="1" fillId="0" borderId="40" xfId="0" applyNumberFormat="1" applyFont="1" applyBorder="1" applyAlignment="1">
      <alignment vertical="center"/>
    </xf>
    <xf numFmtId="49" fontId="1" fillId="0" borderId="69" xfId="0" applyNumberFormat="1" applyFont="1" applyBorder="1" applyAlignment="1">
      <alignment vertical="center"/>
    </xf>
    <xf numFmtId="49" fontId="1" fillId="0" borderId="73" xfId="0" applyNumberFormat="1" applyFont="1" applyBorder="1" applyAlignment="1">
      <alignment vertical="center"/>
    </xf>
    <xf numFmtId="169" fontId="0" fillId="0" borderId="0" xfId="0" applyNumberFormat="1"/>
    <xf numFmtId="49" fontId="47" fillId="0" borderId="120" xfId="0" applyNumberFormat="1" applyFont="1" applyBorder="1" applyAlignment="1">
      <alignment horizontal="center" vertical="center"/>
    </xf>
    <xf numFmtId="2" fontId="47" fillId="0" borderId="0" xfId="0" applyNumberFormat="1" applyFont="1" applyBorder="1" applyAlignment="1">
      <alignment vertical="center"/>
    </xf>
    <xf numFmtId="2" fontId="94" fillId="0" borderId="0" xfId="0" applyNumberFormat="1" applyFont="1" applyBorder="1" applyAlignment="1">
      <alignment vertical="center"/>
    </xf>
    <xf numFmtId="0" fontId="35" fillId="0" borderId="32" xfId="0" applyFont="1" applyBorder="1" applyAlignment="1">
      <alignment horizontal="center" vertical="center" wrapText="1"/>
    </xf>
    <xf numFmtId="2" fontId="35" fillId="0" borderId="32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vertical="center" wrapText="1"/>
    </xf>
    <xf numFmtId="0" fontId="19" fillId="0" borderId="57" xfId="15" applyBorder="1"/>
    <xf numFmtId="0" fontId="19" fillId="0" borderId="86" xfId="15" applyBorder="1"/>
    <xf numFmtId="0" fontId="19" fillId="0" borderId="88" xfId="15" applyBorder="1"/>
    <xf numFmtId="0" fontId="19" fillId="0" borderId="0" xfId="15" applyBorder="1"/>
    <xf numFmtId="10" fontId="19" fillId="0" borderId="0" xfId="15" applyNumberFormat="1" applyBorder="1"/>
    <xf numFmtId="0" fontId="25" fillId="0" borderId="0" xfId="40" applyFont="1" applyAlignment="1">
      <alignment horizontal="left" vertical="center" wrapText="1"/>
    </xf>
    <xf numFmtId="0" fontId="0" fillId="0" borderId="0" xfId="0" applyAlignment="1">
      <alignment textRotation="90"/>
    </xf>
    <xf numFmtId="0" fontId="0" fillId="0" borderId="53" xfId="0" applyBorder="1" applyAlignment="1">
      <alignment horizontal="left"/>
    </xf>
    <xf numFmtId="0" fontId="0" fillId="0" borderId="81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83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85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64" xfId="0" applyBorder="1" applyAlignment="1">
      <alignment horizontal="left"/>
    </xf>
    <xf numFmtId="0" fontId="0" fillId="0" borderId="89" xfId="0" applyBorder="1" applyAlignment="1">
      <alignment horizontal="left"/>
    </xf>
    <xf numFmtId="0" fontId="34" fillId="0" borderId="32" xfId="0" applyFont="1" applyBorder="1" applyAlignment="1">
      <alignment horizontal="center" wrapText="1"/>
    </xf>
    <xf numFmtId="10" fontId="51" fillId="0" borderId="0" xfId="27" applyNumberFormat="1" applyFont="1" applyFill="1" applyAlignment="1">
      <alignment horizontal="center"/>
    </xf>
    <xf numFmtId="0" fontId="38" fillId="0" borderId="0" xfId="23" applyAlignment="1" applyProtection="1">
      <alignment horizontal="center" vertical="center"/>
      <protection locked="0"/>
    </xf>
    <xf numFmtId="0" fontId="16" fillId="3" borderId="32" xfId="27" applyFont="1" applyFill="1" applyBorder="1" applyAlignment="1">
      <alignment horizontal="center" vertical="center" wrapText="1"/>
    </xf>
    <xf numFmtId="0" fontId="16" fillId="3" borderId="47" xfId="27" applyFont="1" applyFill="1" applyBorder="1" applyAlignment="1">
      <alignment horizontal="center" vertical="center" wrapText="1"/>
    </xf>
    <xf numFmtId="0" fontId="69" fillId="3" borderId="32" xfId="27" applyFont="1" applyFill="1" applyBorder="1" applyAlignment="1">
      <alignment horizontal="center" vertical="center" wrapText="1"/>
    </xf>
    <xf numFmtId="0" fontId="16" fillId="3" borderId="17" xfId="2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8" fillId="0" borderId="0" xfId="0" applyFont="1" applyAlignment="1">
      <alignment horizontal="right" vertical="center"/>
    </xf>
    <xf numFmtId="0" fontId="25" fillId="0" borderId="57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54" fillId="0" borderId="30" xfId="0" applyFont="1" applyBorder="1" applyAlignment="1">
      <alignment horizontal="right"/>
    </xf>
    <xf numFmtId="0" fontId="23" fillId="0" borderId="91" xfId="0" applyFont="1" applyBorder="1" applyAlignment="1">
      <alignment wrapText="1"/>
    </xf>
    <xf numFmtId="0" fontId="23" fillId="0" borderId="92" xfId="0" applyFont="1" applyBorder="1" applyAlignment="1">
      <alignment wrapText="1"/>
    </xf>
    <xf numFmtId="0" fontId="23" fillId="0" borderId="67" xfId="0" applyFont="1" applyBorder="1" applyAlignment="1">
      <alignment wrapText="1"/>
    </xf>
    <xf numFmtId="0" fontId="23" fillId="0" borderId="0" xfId="0" applyFont="1" applyBorder="1" applyAlignment="1">
      <alignment horizontal="center" vertical="center"/>
    </xf>
    <xf numFmtId="0" fontId="23" fillId="0" borderId="15" xfId="0" applyFont="1" applyBorder="1" applyAlignment="1">
      <alignment horizontal="left" vertical="top" wrapText="1"/>
    </xf>
    <xf numFmtId="0" fontId="23" fillId="0" borderId="16" xfId="0" applyFont="1" applyBorder="1" applyAlignment="1">
      <alignment horizontal="left" vertical="top" wrapText="1"/>
    </xf>
    <xf numFmtId="3" fontId="18" fillId="3" borderId="28" xfId="52" applyNumberFormat="1" applyFont="1" applyFill="1" applyBorder="1" applyAlignment="1">
      <alignment horizontal="center" vertical="center"/>
    </xf>
    <xf numFmtId="3" fontId="18" fillId="3" borderId="36" xfId="52" applyNumberFormat="1" applyFont="1" applyFill="1" applyBorder="1" applyAlignment="1">
      <alignment horizontal="center" vertical="center"/>
    </xf>
    <xf numFmtId="0" fontId="3" fillId="3" borderId="28" xfId="52" applyFill="1" applyBorder="1" applyAlignment="1">
      <alignment horizontal="center" vertical="center"/>
    </xf>
    <xf numFmtId="0" fontId="3" fillId="3" borderId="36" xfId="52" applyFill="1" applyBorder="1" applyAlignment="1">
      <alignment horizontal="center" vertical="center"/>
    </xf>
    <xf numFmtId="3" fontId="18" fillId="3" borderId="33" xfId="52" applyNumberFormat="1" applyFont="1" applyFill="1" applyBorder="1" applyAlignment="1">
      <alignment horizontal="center" vertical="center"/>
    </xf>
    <xf numFmtId="0" fontId="55" fillId="0" borderId="95" xfId="20" applyFont="1" applyBorder="1" applyAlignment="1">
      <alignment horizontal="center"/>
    </xf>
    <xf numFmtId="0" fontId="55" fillId="0" borderId="96" xfId="20" applyFont="1" applyBorder="1" applyAlignment="1">
      <alignment horizontal="center"/>
    </xf>
    <xf numFmtId="0" fontId="55" fillId="0" borderId="97" xfId="20" applyFont="1" applyBorder="1" applyAlignment="1">
      <alignment horizontal="center"/>
    </xf>
    <xf numFmtId="0" fontId="16" fillId="6" borderId="98" xfId="20" applyFont="1" applyFill="1" applyBorder="1" applyAlignment="1">
      <alignment horizontal="center" vertical="center" wrapText="1"/>
    </xf>
    <xf numFmtId="0" fontId="16" fillId="6" borderId="99" xfId="20" applyFont="1" applyFill="1" applyBorder="1" applyAlignment="1">
      <alignment horizontal="center" vertical="center" wrapText="1"/>
    </xf>
    <xf numFmtId="0" fontId="16" fillId="6" borderId="100" xfId="20" applyFont="1" applyFill="1" applyBorder="1" applyAlignment="1">
      <alignment horizontal="center" vertical="center" wrapText="1"/>
    </xf>
    <xf numFmtId="0" fontId="16" fillId="2" borderId="35" xfId="52" applyFont="1" applyFill="1" applyBorder="1" applyAlignment="1">
      <alignment horizontal="center" vertical="center" wrapText="1"/>
    </xf>
    <xf numFmtId="0" fontId="16" fillId="2" borderId="14" xfId="52" applyFont="1" applyFill="1" applyBorder="1" applyAlignment="1">
      <alignment horizontal="center" vertical="center" wrapText="1"/>
    </xf>
    <xf numFmtId="170" fontId="0" fillId="0" borderId="98" xfId="20" applyNumberFormat="1" applyFont="1" applyBorder="1" applyAlignment="1">
      <alignment horizontal="center" vertical="center"/>
    </xf>
    <xf numFmtId="170" fontId="0" fillId="0" borderId="99" xfId="20" applyNumberFormat="1" applyFont="1" applyBorder="1" applyAlignment="1">
      <alignment horizontal="center" vertical="center"/>
    </xf>
    <xf numFmtId="170" fontId="0" fillId="0" borderId="100" xfId="20" applyNumberFormat="1" applyFont="1" applyBorder="1" applyAlignment="1">
      <alignment horizontal="center" vertical="center"/>
    </xf>
    <xf numFmtId="170" fontId="0" fillId="0" borderId="102" xfId="20" applyNumberFormat="1" applyFont="1" applyBorder="1" applyAlignment="1">
      <alignment horizontal="center"/>
    </xf>
    <xf numFmtId="170" fontId="0" fillId="0" borderId="103" xfId="20" applyNumberFormat="1" applyFont="1" applyBorder="1" applyAlignment="1">
      <alignment horizontal="center"/>
    </xf>
    <xf numFmtId="170" fontId="0" fillId="0" borderId="104" xfId="20" applyNumberFormat="1" applyFont="1" applyBorder="1" applyAlignment="1">
      <alignment horizontal="center"/>
    </xf>
    <xf numFmtId="170" fontId="0" fillId="0" borderId="110" xfId="20" applyNumberFormat="1" applyFont="1" applyBorder="1" applyAlignment="1">
      <alignment horizontal="center"/>
    </xf>
    <xf numFmtId="170" fontId="0" fillId="0" borderId="111" xfId="20" applyNumberFormat="1" applyFont="1" applyBorder="1" applyAlignment="1">
      <alignment horizontal="center"/>
    </xf>
    <xf numFmtId="170" fontId="0" fillId="0" borderId="112" xfId="20" applyNumberFormat="1" applyFont="1" applyBorder="1" applyAlignment="1">
      <alignment horizontal="center"/>
    </xf>
    <xf numFmtId="0" fontId="3" fillId="3" borderId="33" xfId="52" applyFill="1" applyBorder="1" applyAlignment="1">
      <alignment horizontal="center" vertical="center"/>
    </xf>
    <xf numFmtId="0" fontId="3" fillId="3" borderId="10" xfId="52" applyFill="1" applyBorder="1" applyAlignment="1">
      <alignment horizontal="center" vertical="center"/>
    </xf>
    <xf numFmtId="0" fontId="3" fillId="3" borderId="12" xfId="52" applyFill="1" applyBorder="1" applyAlignment="1">
      <alignment horizontal="center" vertical="center"/>
    </xf>
    <xf numFmtId="0" fontId="91" fillId="0" borderId="63" xfId="0" applyFont="1" applyBorder="1" applyAlignment="1">
      <alignment horizontal="center" vertical="center" wrapText="1"/>
    </xf>
    <xf numFmtId="0" fontId="91" fillId="0" borderId="66" xfId="0" applyFont="1" applyBorder="1" applyAlignment="1">
      <alignment horizontal="center" vertical="center" wrapText="1"/>
    </xf>
    <xf numFmtId="0" fontId="91" fillId="0" borderId="67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/>
    </xf>
    <xf numFmtId="0" fontId="95" fillId="0" borderId="64" xfId="0" applyFont="1" applyBorder="1" applyAlignment="1">
      <alignment horizontal="center" vertical="center"/>
    </xf>
    <xf numFmtId="0" fontId="95" fillId="0" borderId="65" xfId="0" applyFont="1" applyBorder="1" applyAlignment="1">
      <alignment horizontal="center" vertical="center"/>
    </xf>
    <xf numFmtId="0" fontId="91" fillId="0" borderId="40" xfId="0" applyFont="1" applyBorder="1" applyAlignment="1">
      <alignment horizontal="center" vertical="center"/>
    </xf>
    <xf numFmtId="0" fontId="91" fillId="0" borderId="58" xfId="0" applyFont="1" applyBorder="1" applyAlignment="1">
      <alignment horizontal="center" vertical="center"/>
    </xf>
    <xf numFmtId="0" fontId="91" fillId="0" borderId="65" xfId="0" applyFont="1" applyBorder="1" applyAlignment="1">
      <alignment horizontal="center" vertical="center"/>
    </xf>
  </cellXfs>
  <cellStyles count="53">
    <cellStyle name="=D:\WINNT\SYSTEM32\COMMAND.COM" xfId="18" xr:uid="{00000000-0005-0000-0000-000000000000}"/>
    <cellStyle name="Hypertextový odkaz" xfId="13" builtinId="8" hidden="1"/>
    <cellStyle name="Hypertextový odkaz" xfId="9" builtinId="8" hidden="1"/>
    <cellStyle name="Hypertextový odkaz" xfId="11" builtinId="8" hidden="1"/>
    <cellStyle name="Hypertextový odkaz" xfId="1" builtinId="8" hidden="1"/>
    <cellStyle name="Hypertextový odkaz" xfId="3" builtinId="8" hidden="1"/>
    <cellStyle name="Hypertextový odkaz" xfId="5" builtinId="8" hidden="1"/>
    <cellStyle name="Hypertextový odkaz" xfId="7" builtinId="8" hidden="1"/>
    <cellStyle name="Hypertextový odkaz" xfId="26" builtinId="8"/>
    <cellStyle name="Nadpis 1" xfId="22" builtinId="16"/>
    <cellStyle name="Nadpis 4" xfId="23" builtinId="19"/>
    <cellStyle name="Název" xfId="21" builtinId="15"/>
    <cellStyle name="Normal_Sheet1 10 2" xfId="30" xr:uid="{87F079D8-D0F4-4651-AD92-9D173B546C8A}"/>
    <cellStyle name="Normální" xfId="0" builtinId="0"/>
    <cellStyle name="Normální 10" xfId="38" xr:uid="{C3022300-216B-45AA-8C72-0D302365042D}"/>
    <cellStyle name="Normální 11" xfId="39" xr:uid="{9B65542F-916E-4D65-8BFD-91648D2286C5}"/>
    <cellStyle name="Normální 12" xfId="40" xr:uid="{BD4397E4-7460-4D87-B18E-CCCC8ED23217}"/>
    <cellStyle name="Normální 13" xfId="42" xr:uid="{B014B593-0241-419B-AFFF-12A1A44D9BFF}"/>
    <cellStyle name="Normální 2" xfId="15" xr:uid="{00000000-0005-0000-0000-000009000000}"/>
    <cellStyle name="Normální 2 2" xfId="25" xr:uid="{85D536D2-5FA4-4913-829D-A62B2F62B5A2}"/>
    <cellStyle name="Normální 2 2 2" xfId="28" xr:uid="{15F4A3AA-91DC-482A-AE18-56A0A73D6A83}"/>
    <cellStyle name="Normální 2 3" xfId="27" xr:uid="{73E7E7C8-898D-476C-87D0-A8C89B9B2DE3}"/>
    <cellStyle name="Normální 3" xfId="20" xr:uid="{E0ADA00F-5ABF-4BB3-94EA-48BAA50B0AD8}"/>
    <cellStyle name="Normální 3 2" xfId="33" xr:uid="{3A1D7ECC-FF87-4DE9-834C-C14A7CE58121}"/>
    <cellStyle name="Normální 3 2 2" xfId="19" xr:uid="{00000000-0005-0000-0000-00000A000000}"/>
    <cellStyle name="Normální 3 2 2 2" xfId="49" xr:uid="{97A86B1D-DE2A-4C2C-85FD-514275F0CC7B}"/>
    <cellStyle name="Normální 3 3" xfId="41" xr:uid="{BAAD92EF-5A8B-4FA4-A438-128556B9FFAA}"/>
    <cellStyle name="Normální 3 3 2" xfId="52" xr:uid="{8075D87C-24FB-4535-939C-4C2263A38DD3}"/>
    <cellStyle name="Normální 3 4" xfId="43" xr:uid="{C9CFD0B4-F420-4B4F-B354-0493AC1562B8}"/>
    <cellStyle name="Normální 3 5" xfId="48" xr:uid="{174A0613-1368-46DC-8AC9-E6A4BE1D23D9}"/>
    <cellStyle name="Normální 4" xfId="17" xr:uid="{00000000-0005-0000-0000-00000B000000}"/>
    <cellStyle name="Normální 4 2" xfId="16" xr:uid="{00000000-0005-0000-0000-00000C000000}"/>
    <cellStyle name="Normální 4 3" xfId="29" xr:uid="{2AEE7112-5DA3-4670-BAD9-960EFA5DC488}"/>
    <cellStyle name="Normální 4 3 2" xfId="46" xr:uid="{AB7C49E2-7FB6-4357-9A2D-BF132E613548}"/>
    <cellStyle name="Normální 4 3 3" xfId="50" xr:uid="{1B4C78EB-36D4-4E91-A1C1-116717F5E73C}"/>
    <cellStyle name="Normální 5" xfId="24" xr:uid="{4A87A8EE-26AC-4432-8B6A-BF19E2D7D467}"/>
    <cellStyle name="Normální 6" xfId="31" xr:uid="{229F7965-CE09-431A-8C00-AC2B08CAD3A2}"/>
    <cellStyle name="Normální 7" xfId="34" xr:uid="{CBCA6D24-5D85-44FC-9FA2-7DD35F8E76D6}"/>
    <cellStyle name="Normální 7 2" xfId="47" xr:uid="{D48CFC57-2E16-4AD4-8285-1D143C7FD35D}"/>
    <cellStyle name="Normální 7 3" xfId="51" xr:uid="{51036260-04A1-4139-BAC2-7E6FD5D9F610}"/>
    <cellStyle name="Normální 8" xfId="35" xr:uid="{171DCE60-F45A-47E1-BD0B-E48E46913B6C}"/>
    <cellStyle name="Normální 9" xfId="36" xr:uid="{7DC72183-679A-4015-8BF3-CBC8C478D711}"/>
    <cellStyle name="Normální 9 2" xfId="44" xr:uid="{5C5FB125-34BF-48B0-A053-7EA41CCB0EF9}"/>
    <cellStyle name="Použitý hypertextový odkaz" xfId="12" builtinId="9" hidden="1"/>
    <cellStyle name="Použitý hypertextový odkaz" xfId="14" builtinId="9" hidden="1"/>
    <cellStyle name="Použitý hypertextový odkaz" xfId="6" builtinId="9" hidden="1"/>
    <cellStyle name="Použitý hypertextový odkaz" xfId="8" builtinId="9" hidden="1"/>
    <cellStyle name="Použitý hypertextový odkaz" xfId="10" builtinId="9" hidden="1"/>
    <cellStyle name="Použitý hypertextový odkaz" xfId="4" builtinId="9" hidden="1"/>
    <cellStyle name="Použitý hypertextový odkaz" xfId="2" builtinId="9" hidden="1"/>
    <cellStyle name="Procenta 2" xfId="32" xr:uid="{2FCB1216-F02E-4F10-83AB-D7D7047C1778}"/>
    <cellStyle name="Procenta 3" xfId="37" xr:uid="{4BC303AA-CB69-403C-B87A-5EC310D36481}"/>
    <cellStyle name="Procenta 3 2" xfId="45" xr:uid="{74E64E8D-2C26-445E-9545-FA03D05837D6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7"/>
  <colors>
    <mruColors>
      <color rgb="FFFF5050"/>
      <color rgb="FF004289"/>
      <color rgb="FF16EDA6"/>
      <color rgb="FFFF99FF"/>
      <color rgb="FF18E3C2"/>
      <color rgb="FFF3F3F3"/>
      <color rgb="FF773C73"/>
      <color rgb="FF348EA0"/>
      <color rgb="FF4C3459"/>
      <color rgb="FFE57E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'[1]Graf č. 1_Přístup - pevná '!$B$7</c:f>
              <c:strCache>
                <c:ptCount val="1"/>
                <c:pt idx="0">
                  <c:v>O2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'[1]Graf č. 1_Přístup - pevná '!$A$8:$A$12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'[1]Graf č. 1_Přístup - pevná '!$B$8:$B$12</c:f>
              <c:numCache>
                <c:formatCode>General</c:formatCode>
                <c:ptCount val="5"/>
                <c:pt idx="0">
                  <c:v>299</c:v>
                </c:pt>
                <c:pt idx="1">
                  <c:v>299</c:v>
                </c:pt>
                <c:pt idx="2">
                  <c:v>299</c:v>
                </c:pt>
                <c:pt idx="3">
                  <c:v>349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6-499E-905F-D416F96FC1DF}"/>
            </c:ext>
          </c:extLst>
        </c:ser>
        <c:ser>
          <c:idx val="1"/>
          <c:order val="1"/>
          <c:tx>
            <c:strRef>
              <c:f>'[1]Graf č. 1_Přístup - pevná '!$C$7</c:f>
              <c:strCache>
                <c:ptCount val="1"/>
                <c:pt idx="0">
                  <c:v>Nej.cz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'[1]Graf č. 1_Přístup - pevná '!$A$8:$A$12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'[1]Graf č. 1_Přístup - pevná '!$C$8:$C$12</c:f>
              <c:numCache>
                <c:formatCode>General</c:formatCode>
                <c:ptCount val="5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6-499E-905F-D416F96FC1DF}"/>
            </c:ext>
          </c:extLst>
        </c:ser>
        <c:ser>
          <c:idx val="2"/>
          <c:order val="2"/>
          <c:tx>
            <c:strRef>
              <c:f>'[1]Graf č. 1_Přístup - pevná '!$D$7</c:f>
              <c:strCache>
                <c:ptCount val="1"/>
                <c:pt idx="0">
                  <c:v>Nordic 
Telecom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'[1]Graf č. 1_Přístup - pevná '!$A$8:$A$12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'[1]Graf č. 1_Přístup - pevná '!$D$8:$D$12</c:f>
              <c:numCache>
                <c:formatCode>General</c:formatCode>
                <c:ptCount val="5"/>
                <c:pt idx="0">
                  <c:v>298</c:v>
                </c:pt>
                <c:pt idx="1">
                  <c:v>298</c:v>
                </c:pt>
                <c:pt idx="2">
                  <c:v>298</c:v>
                </c:pt>
                <c:pt idx="3">
                  <c:v>298</c:v>
                </c:pt>
                <c:pt idx="4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6-499E-905F-D416F96FC1DF}"/>
            </c:ext>
          </c:extLst>
        </c:ser>
        <c:ser>
          <c:idx val="3"/>
          <c:order val="3"/>
          <c:tx>
            <c:strRef>
              <c:f>'[1]Graf č. 1_Přístup - pevná '!$E$7</c:f>
              <c:strCache>
                <c:ptCount val="1"/>
                <c:pt idx="0">
                  <c:v>Vodafone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'[1]Graf č. 1_Přístup - pevná '!$A$8:$A$12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'[1]Graf č. 1_Přístup - pevná '!$E$8:$E$12</c:f>
              <c:numCache>
                <c:formatCode>General</c:formatCode>
                <c:ptCount val="5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66-499E-905F-D416F96F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798568"/>
        <c:axId val="564791352"/>
      </c:barChart>
      <c:catAx>
        <c:axId val="56479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791352"/>
        <c:crosses val="autoZero"/>
        <c:auto val="1"/>
        <c:lblAlgn val="ctr"/>
        <c:lblOffset val="100"/>
        <c:noMultiLvlLbl val="0"/>
      </c:catAx>
      <c:valAx>
        <c:axId val="564791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Kč s DPH</a:t>
                </a:r>
              </a:p>
            </c:rich>
          </c:tx>
          <c:layout>
            <c:manualLayout>
              <c:xMode val="edge"/>
              <c:yMode val="edge"/>
              <c:x val="1.916495964148375E-2"/>
              <c:y val="0.329311995123551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4798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B1-4305-AF0E-DDBFE6C572ED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B1-4305-AF0E-DDBFE6C572E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B1-4305-AF0E-DDBFE6C572ED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B1-4305-AF0E-DDBFE6C572ED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B1-4305-AF0E-DDBFE6C572ED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B1-4305-AF0E-DDBFE6C572ED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B1-4305-AF0E-DDBFE6C572ED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B1-4305-AF0E-DDBFE6C572ED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B1-4305-AF0E-DDBFE6C572ED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B1-4305-AF0E-DDBFE6C572ED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B1-4305-AF0E-DDBFE6C572ED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B1-4305-AF0E-DDBFE6C572E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10_Internet FIX TMCZ'!$B$11:$C$25</c:f>
              <c:multiLvlStrCache>
                <c:ptCount val="15"/>
                <c:lvl>
                  <c:pt idx="1">
                    <c:v>31.12.2017</c:v>
                  </c:pt>
                  <c:pt idx="4">
                    <c:v>31.12.2018</c:v>
                  </c:pt>
                  <c:pt idx="7">
                    <c:v>31.12.2019</c:v>
                  </c:pt>
                  <c:pt idx="10">
                    <c:v>31.12.2020</c:v>
                  </c:pt>
                  <c:pt idx="13">
                    <c:v>31.12.2021</c:v>
                  </c:pt>
                </c:lvl>
                <c:lvl>
                  <c:pt idx="0">
                    <c:v>16 Mbs</c:v>
                  </c:pt>
                  <c:pt idx="1">
                    <c:v>20 Mbs</c:v>
                  </c:pt>
                  <c:pt idx="2">
                    <c:v>50 Mbs</c:v>
                  </c:pt>
                  <c:pt idx="3">
                    <c:v>20 Mbs</c:v>
                  </c:pt>
                  <c:pt idx="4">
                    <c:v>100 Mbs</c:v>
                  </c:pt>
                  <c:pt idx="5">
                    <c:v>1000 Mbs</c:v>
                  </c:pt>
                  <c:pt idx="6">
                    <c:v>20 Mbs</c:v>
                  </c:pt>
                  <c:pt idx="7">
                    <c:v>100 Mbs</c:v>
                  </c:pt>
                  <c:pt idx="8">
                    <c:v>1000 Mbs</c:v>
                  </c:pt>
                  <c:pt idx="9">
                    <c:v>20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20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10_Internet FIX TMCZ'!$D$11:$D$25</c:f>
              <c:numCache>
                <c:formatCode>General</c:formatCode>
                <c:ptCount val="15"/>
                <c:pt idx="0">
                  <c:v>799</c:v>
                </c:pt>
                <c:pt idx="1">
                  <c:v>705</c:v>
                </c:pt>
                <c:pt idx="2">
                  <c:v>799</c:v>
                </c:pt>
                <c:pt idx="3">
                  <c:v>399</c:v>
                </c:pt>
                <c:pt idx="4">
                  <c:v>599</c:v>
                </c:pt>
                <c:pt idx="5">
                  <c:v>799</c:v>
                </c:pt>
                <c:pt idx="6">
                  <c:v>399</c:v>
                </c:pt>
                <c:pt idx="7">
                  <c:v>599</c:v>
                </c:pt>
                <c:pt idx="8">
                  <c:v>799</c:v>
                </c:pt>
                <c:pt idx="9">
                  <c:v>399</c:v>
                </c:pt>
                <c:pt idx="10">
                  <c:v>599</c:v>
                </c:pt>
                <c:pt idx="11">
                  <c:v>799</c:v>
                </c:pt>
                <c:pt idx="12">
                  <c:v>399</c:v>
                </c:pt>
                <c:pt idx="13">
                  <c:v>599</c:v>
                </c:pt>
                <c:pt idx="14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B1-4305-AF0E-DDBFE6C572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1" i="0" baseline="0">
                    <a:effectLst/>
                  </a:rPr>
                  <a:t> </a:t>
                </a:r>
                <a:r>
                  <a:rPr lang="cs-CZ" sz="900" b="0" i="0" baseline="0">
                    <a:effectLst/>
                  </a:rPr>
                  <a:t> 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29738231873552E-2"/>
          <c:y val="3.4738990959463395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32-4251-8F6A-949B3D5952D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32-4251-8F6A-949B3D5952D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32-4251-8F6A-949B3D5952D9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32-4251-8F6A-949B3D5952D9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32-4251-8F6A-949B3D5952D9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32-4251-8F6A-949B3D5952D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32-4251-8F6A-949B3D5952D9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32-4251-8F6A-949B3D5952D9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32-4251-8F6A-949B3D5952D9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32-4251-8F6A-949B3D5952D9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32-4251-8F6A-949B3D5952D9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32-4251-8F6A-949B3D5952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11_Internet FIX VFN'!$B$11:$C$25</c:f>
              <c:multiLvlStrCache>
                <c:ptCount val="15"/>
                <c:lvl>
                  <c:pt idx="1">
                    <c:v>31.12.2017</c:v>
                  </c:pt>
                  <c:pt idx="4">
                    <c:v>31.12.2018</c:v>
                  </c:pt>
                  <c:pt idx="7">
                    <c:v>31.12.2019</c:v>
                  </c:pt>
                  <c:pt idx="10">
                    <c:v>31.12.2020</c:v>
                  </c:pt>
                  <c:pt idx="13">
                    <c:v>31.12.2021</c:v>
                  </c:pt>
                </c:lvl>
                <c:lvl>
                  <c:pt idx="0">
                    <c:v>16 Mbs</c:v>
                  </c:pt>
                  <c:pt idx="1">
                    <c:v>20 Mbs</c:v>
                  </c:pt>
                  <c:pt idx="2">
                    <c:v>40 Mbs</c:v>
                  </c:pt>
                  <c:pt idx="3">
                    <c:v>20 Mbs</c:v>
                  </c:pt>
                  <c:pt idx="4">
                    <c:v>100 Mbs</c:v>
                  </c:pt>
                  <c:pt idx="5">
                    <c:v>1000 Mbs</c:v>
                  </c:pt>
                  <c:pt idx="6">
                    <c:v>30 Mbs</c:v>
                  </c:pt>
                  <c:pt idx="7">
                    <c:v>100 Mbs</c:v>
                  </c:pt>
                  <c:pt idx="8">
                    <c:v>1000 Mbs</c:v>
                  </c:pt>
                  <c:pt idx="9">
                    <c:v>30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30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11_Internet FIX VFN'!$D$11:$D$25</c:f>
              <c:numCache>
                <c:formatCode>General</c:formatCode>
                <c:ptCount val="15"/>
                <c:pt idx="0">
                  <c:v>666</c:v>
                </c:pt>
                <c:pt idx="1">
                  <c:v>666</c:v>
                </c:pt>
                <c:pt idx="2">
                  <c:v>888</c:v>
                </c:pt>
                <c:pt idx="3">
                  <c:v>399</c:v>
                </c:pt>
                <c:pt idx="4">
                  <c:v>599</c:v>
                </c:pt>
                <c:pt idx="5">
                  <c:v>899</c:v>
                </c:pt>
                <c:pt idx="6">
                  <c:v>449</c:v>
                </c:pt>
                <c:pt idx="7">
                  <c:v>599</c:v>
                </c:pt>
                <c:pt idx="8">
                  <c:v>899</c:v>
                </c:pt>
                <c:pt idx="9">
                  <c:v>449</c:v>
                </c:pt>
                <c:pt idx="10">
                  <c:v>599</c:v>
                </c:pt>
                <c:pt idx="11">
                  <c:v>899</c:v>
                </c:pt>
                <c:pt idx="12">
                  <c:v>449</c:v>
                </c:pt>
                <c:pt idx="13">
                  <c:v>599</c:v>
                </c:pt>
                <c:pt idx="14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732-4251-8F6A-949B3D5952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 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3-4E6D-9796-21A9E766310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03-4E6D-9796-21A9E766310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03-4E6D-9796-21A9E766310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3-4E6D-9796-21A9E766310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03-4E6D-9796-21A9E7663104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03-4E6D-9796-21A9E766310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03-4E6D-9796-21A9E7663104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03-4E6D-9796-21A9E7663104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03-4E6D-9796-21A9E7663104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03-4E6D-9796-21A9E7663104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03-4E6D-9796-21A9E7663104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03-4E6D-9796-21A9E76631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12_Internet FIX Nordic'!$B$11:$C$25</c:f>
              <c:multiLvlStrCache>
                <c:ptCount val="15"/>
                <c:lvl>
                  <c:pt idx="1">
                    <c:v>31.12.2017</c:v>
                  </c:pt>
                  <c:pt idx="4">
                    <c:v>31.12.2018</c:v>
                  </c:pt>
                  <c:pt idx="7">
                    <c:v>31.12.2019</c:v>
                  </c:pt>
                  <c:pt idx="10">
                    <c:v>31.12.2020</c:v>
                  </c:pt>
                  <c:pt idx="13">
                    <c:v>31.12.2021</c:v>
                  </c:pt>
                </c:lvl>
                <c:lvl>
                  <c:pt idx="0">
                    <c:v>20 Mbs</c:v>
                  </c:pt>
                  <c:pt idx="1">
                    <c:v>50 Mbs</c:v>
                  </c:pt>
                  <c:pt idx="2">
                    <c:v>80 Mbs</c:v>
                  </c:pt>
                  <c:pt idx="3">
                    <c:v>20 Mbs</c:v>
                  </c:pt>
                  <c:pt idx="4">
                    <c:v>50 Mbs</c:v>
                  </c:pt>
                  <c:pt idx="5">
                    <c:v>80 Mbs</c:v>
                  </c:pt>
                  <c:pt idx="6">
                    <c:v>20 Mbs</c:v>
                  </c:pt>
                  <c:pt idx="7">
                    <c:v>50 Mbs</c:v>
                  </c:pt>
                  <c:pt idx="8">
                    <c:v>100 Mbs</c:v>
                  </c:pt>
                  <c:pt idx="9">
                    <c:v>20 Mbs</c:v>
                  </c:pt>
                  <c:pt idx="10">
                    <c:v>50 Mbs</c:v>
                  </c:pt>
                  <c:pt idx="11">
                    <c:v>100 Mbs</c:v>
                  </c:pt>
                  <c:pt idx="12">
                    <c:v>20 Mbs</c:v>
                  </c:pt>
                  <c:pt idx="13">
                    <c:v>60 Mbs</c:v>
                  </c:pt>
                  <c:pt idx="14">
                    <c:v>100 Mbs</c:v>
                  </c:pt>
                </c:lvl>
              </c:multiLvlStrCache>
            </c:multiLvlStrRef>
          </c:cat>
          <c:val>
            <c:numRef>
              <c:f>'Graf 12_Internet FIX Nordic'!$D$11:$D$25</c:f>
              <c:numCache>
                <c:formatCode>General</c:formatCode>
                <c:ptCount val="15"/>
                <c:pt idx="0">
                  <c:v>499</c:v>
                </c:pt>
                <c:pt idx="1">
                  <c:v>549</c:v>
                </c:pt>
                <c:pt idx="2">
                  <c:v>649</c:v>
                </c:pt>
                <c:pt idx="3">
                  <c:v>499</c:v>
                </c:pt>
                <c:pt idx="4">
                  <c:v>549</c:v>
                </c:pt>
                <c:pt idx="5">
                  <c:v>649</c:v>
                </c:pt>
                <c:pt idx="6">
                  <c:v>395</c:v>
                </c:pt>
                <c:pt idx="7">
                  <c:v>495</c:v>
                </c:pt>
                <c:pt idx="8">
                  <c:v>555</c:v>
                </c:pt>
                <c:pt idx="9">
                  <c:v>395</c:v>
                </c:pt>
                <c:pt idx="10">
                  <c:v>495</c:v>
                </c:pt>
                <c:pt idx="11">
                  <c:v>595</c:v>
                </c:pt>
                <c:pt idx="12">
                  <c:v>395</c:v>
                </c:pt>
                <c:pt idx="13">
                  <c:v>495</c:v>
                </c:pt>
                <c:pt idx="14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03-4E6D-9796-21A9E76631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  s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77128753023721"/>
          <c:y val="0.12953630796150481"/>
          <c:w val="0.88302472271955623"/>
          <c:h val="0.820970251769753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'[4]Graf 20_FIX_LTE'!$A$33:$C$52</c:f>
              <c:multiLvlStrCache>
                <c:ptCount val="20"/>
                <c:lvl>
                  <c:pt idx="0">
                    <c:v>T-Mobile - 20 Mb/s bez limitu</c:v>
                  </c:pt>
                  <c:pt idx="1">
                    <c:v>O2 - 20 Mb/s FUP bez limitu</c:v>
                  </c:pt>
                  <c:pt idx="2">
                    <c:v>Vodafone - 30 Mb/s bez limitu</c:v>
                  </c:pt>
                  <c:pt idx="3">
                    <c:v>Vodafone - 30 Mb/s bez limitu</c:v>
                  </c:pt>
                  <c:pt idx="4">
                    <c:v>O2 - 20 Mbit/s bez limitu</c:v>
                  </c:pt>
                  <c:pt idx="5">
                    <c:v>Nordic  Telecom - 100 Mb/s bez limitu</c:v>
                  </c:pt>
                  <c:pt idx="6">
                    <c:v>T-Mobile - 100 Mb/s bez limitu</c:v>
                  </c:pt>
                  <c:pt idx="7">
                    <c:v>PODA - 50 Mb/s bez limitu</c:v>
                  </c:pt>
                  <c:pt idx="8">
                    <c:v>Nordic  Telecom - 100 Mb/s bez limitu</c:v>
                  </c:pt>
                  <c:pt idx="9">
                    <c:v>O2 -100 Mb/s  bez limitu</c:v>
                  </c:pt>
                  <c:pt idx="10">
                    <c:v>T-Mobile - 100 Mb/s bez limitu</c:v>
                  </c:pt>
                  <c:pt idx="11">
                    <c:v>Vodafone - 100 Mb/s bez limitu</c:v>
                  </c:pt>
                  <c:pt idx="12">
                    <c:v>PODA - 50 Mb/s bez limitu</c:v>
                  </c:pt>
                  <c:pt idx="13">
                    <c:v>Nordic  Telecom - 100 Mb/s bez limitu</c:v>
                  </c:pt>
                  <c:pt idx="14">
                    <c:v>O2 -100 Mb/s  bez limitu</c:v>
                  </c:pt>
                  <c:pt idx="15">
                    <c:v>T-Mobile - 100 Mb/s bez limitu</c:v>
                  </c:pt>
                  <c:pt idx="16">
                    <c:v>Vodafone - 100 Mb/s bez limitu</c:v>
                  </c:pt>
                  <c:pt idx="17">
                    <c:v>O2 - Optimal Air-20 Mb/s  FUP 30 GB</c:v>
                  </c:pt>
                  <c:pt idx="18">
                    <c:v>T-Mobile - Pevný do zásuvky- 20 Mb/s bez limitu</c:v>
                  </c:pt>
                  <c:pt idx="19">
                    <c:v>Vodafone - Pevné připojení 4G/LTE - 30 Mb/s bez limitu</c:v>
                  </c:pt>
                </c:lvl>
                <c:lvl>
                  <c:pt idx="0">
                    <c:v>2017</c:v>
                  </c:pt>
                  <c:pt idx="3">
                    <c:v>2018</c:v>
                  </c:pt>
                  <c:pt idx="7">
                    <c:v>2019</c:v>
                  </c:pt>
                  <c:pt idx="12">
                    <c:v>2020</c:v>
                  </c:pt>
                  <c:pt idx="17">
                    <c:v>2021</c:v>
                  </c:pt>
                </c:lvl>
              </c:multiLvlStrCache>
            </c:multiLvlStrRef>
          </c:cat>
          <c:val>
            <c:numRef>
              <c:f>'[4]Graf 20_FIX_LTE'!$D$33:$D$52</c:f>
              <c:numCache>
                <c:formatCode>General</c:formatCode>
                <c:ptCount val="20"/>
                <c:pt idx="0">
                  <c:v>399</c:v>
                </c:pt>
                <c:pt idx="1">
                  <c:v>499</c:v>
                </c:pt>
                <c:pt idx="2">
                  <c:v>599</c:v>
                </c:pt>
                <c:pt idx="3">
                  <c:v>499</c:v>
                </c:pt>
                <c:pt idx="4">
                  <c:v>499</c:v>
                </c:pt>
                <c:pt idx="5">
                  <c:v>555</c:v>
                </c:pt>
                <c:pt idx="6">
                  <c:v>599</c:v>
                </c:pt>
                <c:pt idx="7">
                  <c:v>540</c:v>
                </c:pt>
                <c:pt idx="8">
                  <c:v>555</c:v>
                </c:pt>
                <c:pt idx="9">
                  <c:v>599</c:v>
                </c:pt>
                <c:pt idx="10">
                  <c:v>599</c:v>
                </c:pt>
                <c:pt idx="11">
                  <c:v>599</c:v>
                </c:pt>
                <c:pt idx="12">
                  <c:v>540</c:v>
                </c:pt>
                <c:pt idx="13">
                  <c:v>595</c:v>
                </c:pt>
                <c:pt idx="14">
                  <c:v>599</c:v>
                </c:pt>
                <c:pt idx="15">
                  <c:v>599</c:v>
                </c:pt>
                <c:pt idx="16">
                  <c:v>599</c:v>
                </c:pt>
                <c:pt idx="17">
                  <c:v>499</c:v>
                </c:pt>
                <c:pt idx="18">
                  <c:v>399</c:v>
                </c:pt>
                <c:pt idx="19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5-4B3F-9232-87352A13BB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11792128"/>
        <c:axId val="611792784"/>
      </c:barChart>
      <c:catAx>
        <c:axId val="6117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1792784"/>
        <c:crosses val="autoZero"/>
        <c:auto val="1"/>
        <c:lblAlgn val="ctr"/>
        <c:lblOffset val="100"/>
        <c:noMultiLvlLbl val="0"/>
      </c:catAx>
      <c:valAx>
        <c:axId val="611792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179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'[4]Graf 21_Internet FIX srov. EU'!$C$4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D7-4880-B5DD-D79B576E5A0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D7-4880-B5DD-D79B576E5A0B}"/>
              </c:ext>
            </c:extLst>
          </c:dPt>
          <c:cat>
            <c:strRef>
              <c:f>'[4]Graf 21_Internet FIX srov. EU'!$B$5:$B$34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Slovakia</c:v>
                </c:pt>
                <c:pt idx="4">
                  <c:v>Bulgaria</c:v>
                </c:pt>
                <c:pt idx="5">
                  <c:v>Lithuania</c:v>
                </c:pt>
                <c:pt idx="6">
                  <c:v>Poland</c:v>
                </c:pt>
                <c:pt idx="7">
                  <c:v>Estonia</c:v>
                </c:pt>
                <c:pt idx="8">
                  <c:v>Hungary</c:v>
                </c:pt>
                <c:pt idx="9">
                  <c:v>Cyprus</c:v>
                </c:pt>
                <c:pt idx="10">
                  <c:v>Czech Republic</c:v>
                </c:pt>
                <c:pt idx="11">
                  <c:v>Latvia</c:v>
                </c:pt>
                <c:pt idx="12">
                  <c:v>Malta</c:v>
                </c:pt>
                <c:pt idx="13">
                  <c:v>Portugal</c:v>
                </c:pt>
                <c:pt idx="14">
                  <c:v>Belgium</c:v>
                </c:pt>
                <c:pt idx="15">
                  <c:v>Austria</c:v>
                </c:pt>
                <c:pt idx="16">
                  <c:v>Italy</c:v>
                </c:pt>
                <c:pt idx="17">
                  <c:v>Finland</c:v>
                </c:pt>
                <c:pt idx="18">
                  <c:v>Germany</c:v>
                </c:pt>
                <c:pt idx="19">
                  <c:v>Greece</c:v>
                </c:pt>
                <c:pt idx="20">
                  <c:v>Slovenia</c:v>
                </c:pt>
                <c:pt idx="21">
                  <c:v>France</c:v>
                </c:pt>
                <c:pt idx="22">
                  <c:v>Denmark</c:v>
                </c:pt>
                <c:pt idx="23">
                  <c:v>Spain</c:v>
                </c:pt>
                <c:pt idx="24">
                  <c:v>United Kingdom</c:v>
                </c:pt>
                <c:pt idx="25">
                  <c:v>Luxembourg</c:v>
                </c:pt>
                <c:pt idx="26">
                  <c:v>Sweden</c:v>
                </c:pt>
                <c:pt idx="27">
                  <c:v>Netherlands</c:v>
                </c:pt>
                <c:pt idx="28">
                  <c:v>Ireland</c:v>
                </c:pt>
                <c:pt idx="29">
                  <c:v>Norway</c:v>
                </c:pt>
              </c:strCache>
            </c:strRef>
          </c:cat>
          <c:val>
            <c:numRef>
              <c:f>'[4]Graf 21_Internet FIX srov. EU'!$C$5:$C$34</c:f>
              <c:numCache>
                <c:formatCode>General</c:formatCode>
                <c:ptCount val="30"/>
                <c:pt idx="1">
                  <c:v>7.34</c:v>
                </c:pt>
                <c:pt idx="2">
                  <c:v>7.81</c:v>
                </c:pt>
                <c:pt idx="3">
                  <c:v>13.14</c:v>
                </c:pt>
                <c:pt idx="4">
                  <c:v>14.67</c:v>
                </c:pt>
                <c:pt idx="5">
                  <c:v>15.56</c:v>
                </c:pt>
                <c:pt idx="6">
                  <c:v>15.94</c:v>
                </c:pt>
                <c:pt idx="7">
                  <c:v>19.29</c:v>
                </c:pt>
                <c:pt idx="8">
                  <c:v>19.36</c:v>
                </c:pt>
                <c:pt idx="9">
                  <c:v>21.71</c:v>
                </c:pt>
                <c:pt idx="10">
                  <c:v>23.46</c:v>
                </c:pt>
                <c:pt idx="11">
                  <c:v>23.51</c:v>
                </c:pt>
                <c:pt idx="12">
                  <c:v>24.1</c:v>
                </c:pt>
                <c:pt idx="13">
                  <c:v>30.13</c:v>
                </c:pt>
                <c:pt idx="14">
                  <c:v>33.159999999999997</c:v>
                </c:pt>
                <c:pt idx="15">
                  <c:v>33.69</c:v>
                </c:pt>
                <c:pt idx="16">
                  <c:v>36.049999999999997</c:v>
                </c:pt>
                <c:pt idx="17">
                  <c:v>42.08</c:v>
                </c:pt>
                <c:pt idx="18">
                  <c:v>42.14</c:v>
                </c:pt>
                <c:pt idx="19">
                  <c:v>42.41</c:v>
                </c:pt>
                <c:pt idx="20">
                  <c:v>43.41</c:v>
                </c:pt>
                <c:pt idx="21">
                  <c:v>44.6</c:v>
                </c:pt>
                <c:pt idx="22">
                  <c:v>45.24</c:v>
                </c:pt>
                <c:pt idx="23">
                  <c:v>45.82</c:v>
                </c:pt>
                <c:pt idx="24">
                  <c:v>46.14</c:v>
                </c:pt>
                <c:pt idx="25">
                  <c:v>49.43</c:v>
                </c:pt>
                <c:pt idx="26">
                  <c:v>52.2</c:v>
                </c:pt>
                <c:pt idx="27">
                  <c:v>63.91</c:v>
                </c:pt>
                <c:pt idx="28">
                  <c:v>72.34</c:v>
                </c:pt>
                <c:pt idx="29">
                  <c:v>78.8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D7-4880-B5DD-D79B576E5A0B}"/>
            </c:ext>
          </c:extLst>
        </c:ser>
        <c:ser>
          <c:idx val="1"/>
          <c:order val="1"/>
          <c:tx>
            <c:strRef>
              <c:f>'[4]Graf 21_Internet FIX srov. EU'!$D$4</c:f>
              <c:strCache>
                <c:ptCount val="1"/>
                <c:pt idx="0">
                  <c:v>PPP$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1D7-4880-B5DD-D79B576E5A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D7-4880-B5DD-D79B576E5A0B}"/>
              </c:ext>
            </c:extLst>
          </c:dPt>
          <c:cat>
            <c:strRef>
              <c:f>'[4]Graf 21_Internet FIX srov. EU'!$B$5:$B$34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Slovakia</c:v>
                </c:pt>
                <c:pt idx="4">
                  <c:v>Bulgaria</c:v>
                </c:pt>
                <c:pt idx="5">
                  <c:v>Lithuania</c:v>
                </c:pt>
                <c:pt idx="6">
                  <c:v>Poland</c:v>
                </c:pt>
                <c:pt idx="7">
                  <c:v>Estonia</c:v>
                </c:pt>
                <c:pt idx="8">
                  <c:v>Hungary</c:v>
                </c:pt>
                <c:pt idx="9">
                  <c:v>Cyprus</c:v>
                </c:pt>
                <c:pt idx="10">
                  <c:v>Czech Republic</c:v>
                </c:pt>
                <c:pt idx="11">
                  <c:v>Latvia</c:v>
                </c:pt>
                <c:pt idx="12">
                  <c:v>Malta</c:v>
                </c:pt>
                <c:pt idx="13">
                  <c:v>Portugal</c:v>
                </c:pt>
                <c:pt idx="14">
                  <c:v>Belgium</c:v>
                </c:pt>
                <c:pt idx="15">
                  <c:v>Austria</c:v>
                </c:pt>
                <c:pt idx="16">
                  <c:v>Italy</c:v>
                </c:pt>
                <c:pt idx="17">
                  <c:v>Finland</c:v>
                </c:pt>
                <c:pt idx="18">
                  <c:v>Germany</c:v>
                </c:pt>
                <c:pt idx="19">
                  <c:v>Greece</c:v>
                </c:pt>
                <c:pt idx="20">
                  <c:v>Slovenia</c:v>
                </c:pt>
                <c:pt idx="21">
                  <c:v>France</c:v>
                </c:pt>
                <c:pt idx="22">
                  <c:v>Denmark</c:v>
                </c:pt>
                <c:pt idx="23">
                  <c:v>Spain</c:v>
                </c:pt>
                <c:pt idx="24">
                  <c:v>United Kingdom</c:v>
                </c:pt>
                <c:pt idx="25">
                  <c:v>Luxembourg</c:v>
                </c:pt>
                <c:pt idx="26">
                  <c:v>Sweden</c:v>
                </c:pt>
                <c:pt idx="27">
                  <c:v>Netherlands</c:v>
                </c:pt>
                <c:pt idx="28">
                  <c:v>Ireland</c:v>
                </c:pt>
                <c:pt idx="29">
                  <c:v>Norway</c:v>
                </c:pt>
              </c:strCache>
            </c:strRef>
          </c:cat>
          <c:val>
            <c:numRef>
              <c:f>'[4]Graf 21_Internet FIX srov. EU'!$D$5:$D$34</c:f>
              <c:numCache>
                <c:formatCode>General</c:formatCode>
                <c:ptCount val="30"/>
                <c:pt idx="1">
                  <c:v>15.37</c:v>
                </c:pt>
                <c:pt idx="2">
                  <c:v>12.72</c:v>
                </c:pt>
                <c:pt idx="3">
                  <c:v>16.850000000000001</c:v>
                </c:pt>
                <c:pt idx="4">
                  <c:v>29.8</c:v>
                </c:pt>
                <c:pt idx="5">
                  <c:v>25.53</c:v>
                </c:pt>
                <c:pt idx="6">
                  <c:v>31.06</c:v>
                </c:pt>
                <c:pt idx="7">
                  <c:v>26.14</c:v>
                </c:pt>
                <c:pt idx="8">
                  <c:v>24.41</c:v>
                </c:pt>
                <c:pt idx="9">
                  <c:v>27.42</c:v>
                </c:pt>
                <c:pt idx="10">
                  <c:v>34.049999999999997</c:v>
                </c:pt>
                <c:pt idx="11">
                  <c:v>34.799999999999997</c:v>
                </c:pt>
                <c:pt idx="12">
                  <c:v>30.96</c:v>
                </c:pt>
                <c:pt idx="13">
                  <c:v>38.36</c:v>
                </c:pt>
                <c:pt idx="14">
                  <c:v>32.6</c:v>
                </c:pt>
                <c:pt idx="15">
                  <c:v>33.1</c:v>
                </c:pt>
                <c:pt idx="16">
                  <c:v>40.340000000000003</c:v>
                </c:pt>
                <c:pt idx="17">
                  <c:v>37.72</c:v>
                </c:pt>
                <c:pt idx="18">
                  <c:v>44.1</c:v>
                </c:pt>
                <c:pt idx="19">
                  <c:v>55.96</c:v>
                </c:pt>
                <c:pt idx="20">
                  <c:v>56.8</c:v>
                </c:pt>
                <c:pt idx="21">
                  <c:v>44.28</c:v>
                </c:pt>
                <c:pt idx="22">
                  <c:v>36.43</c:v>
                </c:pt>
                <c:pt idx="23">
                  <c:v>54.3</c:v>
                </c:pt>
                <c:pt idx="24">
                  <c:v>42.07</c:v>
                </c:pt>
                <c:pt idx="25">
                  <c:v>41.16</c:v>
                </c:pt>
                <c:pt idx="26">
                  <c:v>45.94</c:v>
                </c:pt>
                <c:pt idx="27">
                  <c:v>62.14</c:v>
                </c:pt>
                <c:pt idx="28">
                  <c:v>60.21</c:v>
                </c:pt>
                <c:pt idx="29">
                  <c:v>62.02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D7-4880-B5DD-D79B576E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366488"/>
        <c:axId val="586369768"/>
      </c:barChart>
      <c:catAx>
        <c:axId val="58636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69768"/>
        <c:crosses val="autoZero"/>
        <c:auto val="1"/>
        <c:lblAlgn val="ctr"/>
        <c:lblOffset val="100"/>
        <c:noMultiLvlLbl val="0"/>
      </c:catAx>
      <c:valAx>
        <c:axId val="58636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66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'[4]Graf 21_Internet FIX srov. EU'!$C$37</c:f>
              <c:strCache>
                <c:ptCount val="1"/>
                <c:pt idx="0">
                  <c:v>CZK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16ED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3-4581-BEDC-4AD81EBF7B64}"/>
              </c:ext>
            </c:extLst>
          </c:dPt>
          <c:cat>
            <c:strRef>
              <c:f>'[4]Graf 21_Internet FIX srov. EU'!$B$38:$B$67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Bulgaria</c:v>
                </c:pt>
                <c:pt idx="4">
                  <c:v>Slovakia</c:v>
                </c:pt>
                <c:pt idx="5">
                  <c:v>Lithuania</c:v>
                </c:pt>
                <c:pt idx="6">
                  <c:v>Estonia</c:v>
                </c:pt>
                <c:pt idx="7">
                  <c:v>Cyprus</c:v>
                </c:pt>
                <c:pt idx="8">
                  <c:v>Poland</c:v>
                </c:pt>
                <c:pt idx="9">
                  <c:v>Hungary</c:v>
                </c:pt>
                <c:pt idx="10">
                  <c:v>Greece</c:v>
                </c:pt>
                <c:pt idx="11">
                  <c:v>Czech Republic</c:v>
                </c:pt>
                <c:pt idx="12">
                  <c:v>Latvia</c:v>
                </c:pt>
                <c:pt idx="13">
                  <c:v>Malta</c:v>
                </c:pt>
                <c:pt idx="14">
                  <c:v>Portugal</c:v>
                </c:pt>
                <c:pt idx="15">
                  <c:v>France</c:v>
                </c:pt>
                <c:pt idx="16">
                  <c:v>Belgium</c:v>
                </c:pt>
                <c:pt idx="17">
                  <c:v>Austria</c:v>
                </c:pt>
                <c:pt idx="18">
                  <c:v>Finland</c:v>
                </c:pt>
                <c:pt idx="19">
                  <c:v>Germany</c:v>
                </c:pt>
                <c:pt idx="20">
                  <c:v>Italy</c:v>
                </c:pt>
                <c:pt idx="21">
                  <c:v>Slovenia</c:v>
                </c:pt>
                <c:pt idx="22">
                  <c:v>United Kingdom</c:v>
                </c:pt>
                <c:pt idx="23">
                  <c:v>Denmark</c:v>
                </c:pt>
                <c:pt idx="24">
                  <c:v>Sweden</c:v>
                </c:pt>
                <c:pt idx="25">
                  <c:v>Norway</c:v>
                </c:pt>
                <c:pt idx="26">
                  <c:v>Spain</c:v>
                </c:pt>
                <c:pt idx="27">
                  <c:v>Luxembourg</c:v>
                </c:pt>
                <c:pt idx="28">
                  <c:v>Netherlands</c:v>
                </c:pt>
                <c:pt idx="29">
                  <c:v>Ireland</c:v>
                </c:pt>
              </c:strCache>
            </c:strRef>
          </c:cat>
          <c:val>
            <c:numRef>
              <c:f>'[4]Graf 21_Internet FIX srov. EU'!$C$38:$C$67</c:f>
              <c:numCache>
                <c:formatCode>General</c:formatCode>
                <c:ptCount val="30"/>
                <c:pt idx="1">
                  <c:v>161.37724</c:v>
                </c:pt>
                <c:pt idx="2">
                  <c:v>171.71065999999999</c:v>
                </c:pt>
                <c:pt idx="3">
                  <c:v>288.89604000000003</c:v>
                </c:pt>
                <c:pt idx="4">
                  <c:v>322.53462000000002</c:v>
                </c:pt>
                <c:pt idx="5">
                  <c:v>342.10216000000003</c:v>
                </c:pt>
                <c:pt idx="6">
                  <c:v>350.45684</c:v>
                </c:pt>
                <c:pt idx="7">
                  <c:v>424.10993999999999</c:v>
                </c:pt>
                <c:pt idx="8">
                  <c:v>425.64895999999999</c:v>
                </c:pt>
                <c:pt idx="9">
                  <c:v>477.31606000000005</c:v>
                </c:pt>
                <c:pt idx="10">
                  <c:v>515.79156</c:v>
                </c:pt>
                <c:pt idx="11">
                  <c:v>516.89086000000009</c:v>
                </c:pt>
                <c:pt idx="12">
                  <c:v>529.86260000000004</c:v>
                </c:pt>
                <c:pt idx="13">
                  <c:v>662.43817999999999</c:v>
                </c:pt>
                <c:pt idx="14">
                  <c:v>729.05575999999996</c:v>
                </c:pt>
                <c:pt idx="15">
                  <c:v>740.70834000000002</c:v>
                </c:pt>
                <c:pt idx="16">
                  <c:v>792.59529999999995</c:v>
                </c:pt>
                <c:pt idx="17">
                  <c:v>925.17088000000001</c:v>
                </c:pt>
                <c:pt idx="18">
                  <c:v>926.49004000000002</c:v>
                </c:pt>
                <c:pt idx="19">
                  <c:v>932.42625999999996</c:v>
                </c:pt>
                <c:pt idx="20">
                  <c:v>954.41225999999995</c:v>
                </c:pt>
                <c:pt idx="21">
                  <c:v>980.57560000000001</c:v>
                </c:pt>
                <c:pt idx="22">
                  <c:v>994.64664000000005</c:v>
                </c:pt>
                <c:pt idx="23">
                  <c:v>1007.3985200000001</c:v>
                </c:pt>
                <c:pt idx="24">
                  <c:v>1014.4340400000001</c:v>
                </c:pt>
                <c:pt idx="25">
                  <c:v>1086.7679800000001</c:v>
                </c:pt>
                <c:pt idx="26">
                  <c:v>1147.6692</c:v>
                </c:pt>
                <c:pt idx="27">
                  <c:v>1405.12526</c:v>
                </c:pt>
                <c:pt idx="28">
                  <c:v>1590.4672400000002</c:v>
                </c:pt>
                <c:pt idx="29">
                  <c:v>1732.4967999999999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3-4581-BEDC-4AD81EBF7B64}"/>
            </c:ext>
          </c:extLst>
        </c:ser>
        <c:ser>
          <c:idx val="1"/>
          <c:order val="1"/>
          <c:tx>
            <c:strRef>
              <c:f>'[4]Graf 21_Internet FIX srov. EU'!$D$37</c:f>
              <c:strCache>
                <c:ptCount val="1"/>
                <c:pt idx="0">
                  <c:v>PPPCZK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13-4581-BEDC-4AD81EBF7B64}"/>
              </c:ext>
            </c:extLst>
          </c:dPt>
          <c:cat>
            <c:strRef>
              <c:f>'[4]Graf 21_Internet FIX srov. EU'!$B$38:$B$67</c:f>
              <c:strCache>
                <c:ptCount val="30"/>
                <c:pt idx="1">
                  <c:v>Romania</c:v>
                </c:pt>
                <c:pt idx="2">
                  <c:v>Croatia</c:v>
                </c:pt>
                <c:pt idx="3">
                  <c:v>Bulgaria</c:v>
                </c:pt>
                <c:pt idx="4">
                  <c:v>Slovakia</c:v>
                </c:pt>
                <c:pt idx="5">
                  <c:v>Lithuania</c:v>
                </c:pt>
                <c:pt idx="6">
                  <c:v>Estonia</c:v>
                </c:pt>
                <c:pt idx="7">
                  <c:v>Cyprus</c:v>
                </c:pt>
                <c:pt idx="8">
                  <c:v>Poland</c:v>
                </c:pt>
                <c:pt idx="9">
                  <c:v>Hungary</c:v>
                </c:pt>
                <c:pt idx="10">
                  <c:v>Greece</c:v>
                </c:pt>
                <c:pt idx="11">
                  <c:v>Czech Republic</c:v>
                </c:pt>
                <c:pt idx="12">
                  <c:v>Latvia</c:v>
                </c:pt>
                <c:pt idx="13">
                  <c:v>Malta</c:v>
                </c:pt>
                <c:pt idx="14">
                  <c:v>Portugal</c:v>
                </c:pt>
                <c:pt idx="15">
                  <c:v>France</c:v>
                </c:pt>
                <c:pt idx="16">
                  <c:v>Belgium</c:v>
                </c:pt>
                <c:pt idx="17">
                  <c:v>Austria</c:v>
                </c:pt>
                <c:pt idx="18">
                  <c:v>Finland</c:v>
                </c:pt>
                <c:pt idx="19">
                  <c:v>Germany</c:v>
                </c:pt>
                <c:pt idx="20">
                  <c:v>Italy</c:v>
                </c:pt>
                <c:pt idx="21">
                  <c:v>Slovenia</c:v>
                </c:pt>
                <c:pt idx="22">
                  <c:v>United Kingdom</c:v>
                </c:pt>
                <c:pt idx="23">
                  <c:v>Denmark</c:v>
                </c:pt>
                <c:pt idx="24">
                  <c:v>Sweden</c:v>
                </c:pt>
                <c:pt idx="25">
                  <c:v>Norway</c:v>
                </c:pt>
                <c:pt idx="26">
                  <c:v>Spain</c:v>
                </c:pt>
                <c:pt idx="27">
                  <c:v>Luxembourg</c:v>
                </c:pt>
                <c:pt idx="28">
                  <c:v>Netherlands</c:v>
                </c:pt>
                <c:pt idx="29">
                  <c:v>Ireland</c:v>
                </c:pt>
              </c:strCache>
            </c:strRef>
          </c:cat>
          <c:val>
            <c:numRef>
              <c:f>'[4]Graf 21_Internet FIX srov. EU'!$D$38:$D$67</c:f>
              <c:numCache>
                <c:formatCode>General</c:formatCode>
                <c:ptCount val="30"/>
                <c:pt idx="1">
                  <c:v>337.92482000000001</c:v>
                </c:pt>
                <c:pt idx="2">
                  <c:v>279.66192000000001</c:v>
                </c:pt>
                <c:pt idx="3">
                  <c:v>370.46410000000003</c:v>
                </c:pt>
                <c:pt idx="4">
                  <c:v>655.18280000000004</c:v>
                </c:pt>
                <c:pt idx="5">
                  <c:v>561.30258000000003</c:v>
                </c:pt>
                <c:pt idx="6">
                  <c:v>682.88516000000004</c:v>
                </c:pt>
                <c:pt idx="7">
                  <c:v>574.71404000000007</c:v>
                </c:pt>
                <c:pt idx="8">
                  <c:v>536.67826000000002</c:v>
                </c:pt>
                <c:pt idx="9">
                  <c:v>602.85612000000003</c:v>
                </c:pt>
                <c:pt idx="10">
                  <c:v>748.62329999999997</c:v>
                </c:pt>
                <c:pt idx="11">
                  <c:v>765.11279999999999</c:v>
                </c:pt>
                <c:pt idx="12">
                  <c:v>680.68655999999999</c:v>
                </c:pt>
                <c:pt idx="13">
                  <c:v>843.38296000000003</c:v>
                </c:pt>
                <c:pt idx="14">
                  <c:v>716.74360000000001</c:v>
                </c:pt>
                <c:pt idx="15">
                  <c:v>727.73660000000007</c:v>
                </c:pt>
                <c:pt idx="16">
                  <c:v>886.91524000000015</c:v>
                </c:pt>
                <c:pt idx="17">
                  <c:v>829.31191999999999</c:v>
                </c:pt>
                <c:pt idx="18">
                  <c:v>969.58260000000007</c:v>
                </c:pt>
                <c:pt idx="19">
                  <c:v>1230.33656</c:v>
                </c:pt>
                <c:pt idx="20">
                  <c:v>1248.8047999999999</c:v>
                </c:pt>
                <c:pt idx="21">
                  <c:v>973.5400800000001</c:v>
                </c:pt>
                <c:pt idx="22">
                  <c:v>800.94997999999998</c:v>
                </c:pt>
                <c:pt idx="23">
                  <c:v>1193.8398</c:v>
                </c:pt>
                <c:pt idx="24">
                  <c:v>924.95102000000009</c:v>
                </c:pt>
                <c:pt idx="25">
                  <c:v>904.94376</c:v>
                </c:pt>
                <c:pt idx="26">
                  <c:v>1010.03684</c:v>
                </c:pt>
                <c:pt idx="27">
                  <c:v>1366.2100400000002</c:v>
                </c:pt>
                <c:pt idx="28">
                  <c:v>1323.7770600000001</c:v>
                </c:pt>
                <c:pt idx="29">
                  <c:v>1363.5717200000001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13-4581-BEDC-4AD81EBF7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304496"/>
        <c:axId val="586307776"/>
      </c:barChart>
      <c:catAx>
        <c:axId val="58630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07776"/>
        <c:crosses val="autoZero"/>
        <c:auto val="1"/>
        <c:lblAlgn val="ctr"/>
        <c:lblOffset val="100"/>
        <c:noMultiLvlLbl val="0"/>
      </c:catAx>
      <c:valAx>
        <c:axId val="58630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630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[3]Graf_23!$A$2:$A$7</c:f>
              <c:strCache>
                <c:ptCount val="6"/>
                <c:pt idx="0">
                  <c:v>do vlastní mobilní sítě </c:v>
                </c:pt>
                <c:pt idx="1">
                  <c:v>do ostatních mobilních sítí</c:v>
                </c:pt>
                <c:pt idx="2">
                  <c:v>do pevných sítí  </c:v>
                </c:pt>
                <c:pt idx="3">
                  <c:v>mezinárodní volání</c:v>
                </c:pt>
                <c:pt idx="4">
                  <c:v>ostatní </c:v>
                </c:pt>
                <c:pt idx="5">
                  <c:v>celkem</c:v>
                </c:pt>
              </c:strCache>
            </c:strRef>
          </c:cat>
          <c:val>
            <c:numRef>
              <c:f>[3]Graf_23!$D$2:$D$7</c:f>
              <c:numCache>
                <c:formatCode>General</c:formatCode>
                <c:ptCount val="6"/>
                <c:pt idx="0">
                  <c:v>0.72147594733661335</c:v>
                </c:pt>
                <c:pt idx="1">
                  <c:v>0.65688169373317429</c:v>
                </c:pt>
                <c:pt idx="2">
                  <c:v>0.95685085704700534</c:v>
                </c:pt>
                <c:pt idx="3">
                  <c:v>4.7891866891552031</c:v>
                </c:pt>
                <c:pt idx="4">
                  <c:v>1.1126600076547084</c:v>
                </c:pt>
                <c:pt idx="5">
                  <c:v>0.73711765204778901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5-48C3-94A1-7B2EA24B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98480720"/>
        <c:axId val="396149832"/>
      </c:barChart>
      <c:catAx>
        <c:axId val="398480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6149832"/>
        <c:crosses val="autoZero"/>
        <c:auto val="1"/>
        <c:lblAlgn val="ctr"/>
        <c:lblOffset val="100"/>
        <c:noMultiLvlLbl val="0"/>
      </c:catAx>
      <c:valAx>
        <c:axId val="396149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Kč/min. bez DPH</a:t>
                </a:r>
                <a:endParaRPr lang="cs-CZ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962451858466155"/>
              <c:y val="0.925329268473968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848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3773000597148"/>
          <c:y val="0.14122453991496678"/>
          <c:w val="0.81251579638269289"/>
          <c:h val="0.6350116535433071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17_prum. cena MIN-c 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17_prum. cena MIN-c '!$B$2:$B$6</c:f>
              <c:numCache>
                <c:formatCode>0.00</c:formatCode>
                <c:ptCount val="5"/>
                <c:pt idx="0">
                  <c:v>0.98</c:v>
                </c:pt>
                <c:pt idx="1">
                  <c:v>0.94</c:v>
                </c:pt>
                <c:pt idx="2">
                  <c:v>0.89910383734249688</c:v>
                </c:pt>
                <c:pt idx="3">
                  <c:v>0.7770161666614368</c:v>
                </c:pt>
                <c:pt idx="4">
                  <c:v>0.73711765204778901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E-4E96-A7EB-C1F7D3637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981872"/>
        <c:axId val="306980696"/>
      </c:lineChart>
      <c:catAx>
        <c:axId val="306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306980696"/>
        <c:crosses val="autoZero"/>
        <c:auto val="1"/>
        <c:lblAlgn val="ctr"/>
        <c:lblOffset val="100"/>
        <c:noMultiLvlLbl val="0"/>
      </c:catAx>
      <c:valAx>
        <c:axId val="30698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30698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18_MO Cena x počet M minut'!$A$3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18_MO Cena x počet M minut'!$C$2:$G$2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18_MO Cena x počet M minut'!$C$3:$G$3</c:f>
              <c:numCache>
                <c:formatCode>#\ ##0_ ;\-#\ ##0\ </c:formatCode>
                <c:ptCount val="5"/>
                <c:pt idx="0">
                  <c:v>21328070.997999996</c:v>
                </c:pt>
                <c:pt idx="1">
                  <c:v>21555878.086000003</c:v>
                </c:pt>
                <c:pt idx="2">
                  <c:v>22283949.496000003</c:v>
                </c:pt>
                <c:pt idx="3">
                  <c:v>26022198.377000004</c:v>
                </c:pt>
                <c:pt idx="4">
                  <c:v>26969436.747000005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8-43C3-9BCE-7706C7E10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420160"/>
        <c:axId val="243421952"/>
        <c:extLst/>
      </c:barChart>
      <c:lineChart>
        <c:grouping val="standard"/>
        <c:varyColors val="0"/>
        <c:ser>
          <c:idx val="1"/>
          <c:order val="1"/>
          <c:tx>
            <c:strRef>
              <c:f>'Graf 18_MO Cena x počet M minut'!$A$4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 w="22225" cap="flat" cmpd="sng" algn="ctr">
              <a:solidFill>
                <a:schemeClr val="accent1">
                  <a:lumMod val="75000"/>
                </a:schemeClr>
              </a:solidFill>
              <a:prstDash val="solid"/>
              <a:miter lim="800000"/>
              <a:headEnd w="lg" len="sm"/>
              <a:tailEnd w="lg" len="sm"/>
            </a:ln>
            <a:effectLst/>
          </c:spPr>
          <c:marker>
            <c:spPr>
              <a:solidFill>
                <a:schemeClr val="accent1">
                  <a:lumMod val="75000"/>
                </a:schemeClr>
              </a:solidFill>
            </c:spPr>
          </c:marker>
          <c:dLbls>
            <c:dLbl>
              <c:idx val="0"/>
              <c:layout>
                <c:manualLayout>
                  <c:x val="-2.3354564755838639E-2"/>
                  <c:y val="-2.847069228057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8-43C3-9BCE-7706C7E10746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8-43C3-9BCE-7706C7E10746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8-43C3-9BCE-7706C7E10746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8-43C3-9BCE-7706C7E10746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8-43C3-9BCE-7706C7E107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18_MO Cena x počet M minut'!$C$2:$G$2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18_MO Cena x počet M minut'!$C$4:$G$4</c:f>
              <c:numCache>
                <c:formatCode>0.00</c:formatCode>
                <c:ptCount val="5"/>
                <c:pt idx="0">
                  <c:v>0.98</c:v>
                </c:pt>
                <c:pt idx="1">
                  <c:v>0.94</c:v>
                </c:pt>
                <c:pt idx="2">
                  <c:v>0.89910188130002811</c:v>
                </c:pt>
                <c:pt idx="3">
                  <c:v>0.77701616666143647</c:v>
                </c:pt>
                <c:pt idx="4">
                  <c:v>0.73711765204778901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E8-43C3-9BCE-7706C7E10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438336"/>
        <c:axId val="243423872"/>
      </c:lineChart>
      <c:catAx>
        <c:axId val="2434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21952"/>
        <c:crosses val="autoZero"/>
        <c:auto val="1"/>
        <c:lblAlgn val="ctr"/>
        <c:lblOffset val="100"/>
        <c:noMultiLvlLbl val="0"/>
      </c:catAx>
      <c:valAx>
        <c:axId val="243421952"/>
        <c:scaling>
          <c:orientation val="minMax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20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43423872"/>
        <c:scaling>
          <c:orientation val="minMax"/>
          <c:max val="1.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Kč /min. (bez DPH)</a:t>
                </a:r>
              </a:p>
            </c:rich>
          </c:tx>
          <c:layout>
            <c:manualLayout>
              <c:xMode val="edge"/>
              <c:yMode val="edge"/>
              <c:x val="0.95255930588294302"/>
              <c:y val="0.2901592285114927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43438336"/>
        <c:crosses val="max"/>
        <c:crossBetween val="between"/>
        <c:majorUnit val="0.2"/>
        <c:minorUnit val="4.0000000000000008E-2"/>
      </c:valAx>
      <c:catAx>
        <c:axId val="24343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342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19_prum. cena MIN-rez'!$A$2:$A$6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19_prum. cena MIN-rez'!$B$2:$B$6</c:f>
              <c:numCache>
                <c:formatCode>0.00</c:formatCode>
                <c:ptCount val="5"/>
                <c:pt idx="0">
                  <c:v>1.1686918047644586</c:v>
                </c:pt>
                <c:pt idx="1">
                  <c:v>1.0947349525961163</c:v>
                </c:pt>
                <c:pt idx="2">
                  <c:v>1.0256988055274761</c:v>
                </c:pt>
                <c:pt idx="3">
                  <c:v>0.88953071281407159</c:v>
                </c:pt>
                <c:pt idx="4">
                  <c:v>0.82961212296709319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6-4423-ABE0-C0A58F9C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64199198556611E-2"/>
          <c:y val="4.6361763127563876E-2"/>
          <c:w val="0.88818025192907879"/>
          <c:h val="0.63593770067558075"/>
        </c:manualLayout>
      </c:layout>
      <c:lineChart>
        <c:grouping val="standard"/>
        <c:varyColors val="0"/>
        <c:ser>
          <c:idx val="0"/>
          <c:order val="0"/>
          <c:tx>
            <c:strRef>
              <c:f>[2]US_2b!$A$6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116.72240802675586</c:v>
                </c:pt>
                <c:pt idx="4">
                  <c:v>116.72240802675586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D-475F-AEE0-688390670283}"/>
            </c:ext>
          </c:extLst>
        </c:ser>
        <c:ser>
          <c:idx val="1"/>
          <c:order val="1"/>
          <c:tx>
            <c:strRef>
              <c:f>[2]US_2b!$A$7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[2]US_2b!$B$7:$F$7</c:f>
              <c:numCache>
                <c:formatCode>General</c:formatCode>
                <c:ptCount val="5"/>
                <c:pt idx="0">
                  <c:v>100</c:v>
                </c:pt>
                <c:pt idx="1">
                  <c:v>102.02117420596727</c:v>
                </c:pt>
                <c:pt idx="2">
                  <c:v>105.29355149181904</c:v>
                </c:pt>
                <c:pt idx="3">
                  <c:v>107.69971126082771</c:v>
                </c:pt>
                <c:pt idx="4">
                  <c:v>114.82194417709336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D-475F-AEE0-688390670283}"/>
            </c:ext>
          </c:extLst>
        </c:ser>
        <c:ser>
          <c:idx val="2"/>
          <c:order val="2"/>
          <c:tx>
            <c:strRef>
              <c:f>[2]US_2b!$A$8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[2]US_2b!$B$8:$F$8</c:f>
              <c:numCache>
                <c:formatCode>General</c:formatCode>
                <c:ptCount val="5"/>
                <c:pt idx="0">
                  <c:v>100</c:v>
                </c:pt>
                <c:pt idx="1">
                  <c:v>108.10000000000012</c:v>
                </c:pt>
                <c:pt idx="2">
                  <c:v>116.63990000000025</c:v>
                </c:pt>
                <c:pt idx="3">
                  <c:v>122.00533540000018</c:v>
                </c:pt>
                <c:pt idx="4">
                  <c:v>127.86159149920033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D-475F-AEE0-68839067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[2]US_2b!$A$7</c15:sqref>
                        </c15:formulaRef>
                      </c:ext>
                    </c:extLst>
                    <c:strCache>
                      <c:ptCount val="1"/>
                      <c:pt idx="0">
                        <c:v>index spotřebitelských cen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[2]US_2b!$B$4:$F$4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[2]US_2b!$B$7:$E$7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100</c:v>
                      </c:pt>
                      <c:pt idx="1">
                        <c:v>102.02117420596727</c:v>
                      </c:pt>
                      <c:pt idx="2">
                        <c:v>105.29355149181904</c:v>
                      </c:pt>
                      <c:pt idx="3">
                        <c:v>107.69971126082771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75D-475F-AEE0-68839067028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[2]US_2b!$A$8</c15:sqref>
                        </c15:formulaRef>
                      </c:ext>
                    </c:extLst>
                    <c:strCache>
                      <c:ptCount val="1"/>
                      <c:pt idx="0">
                        <c:v>index průměrné měsíční mzdy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[2]US_2b!$B$4:$F$4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[2]US_2b!$B$8:$E$8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100</c:v>
                      </c:pt>
                      <c:pt idx="1">
                        <c:v>108.10000000000012</c:v>
                      </c:pt>
                      <c:pt idx="2">
                        <c:v>116.63990000000025</c:v>
                      </c:pt>
                      <c:pt idx="3">
                        <c:v>122.00533540000018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5D-475F-AEE0-688390670283}"/>
                  </c:ext>
                </c:extLst>
              </c15:ser>
            </c15:filteredLineSeries>
          </c:ext>
        </c:extLst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3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52598457436907"/>
          <c:y val="0.81708575333218947"/>
          <c:w val="0.66961446421380921"/>
          <c:h val="0.14919660075685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20_MO Cena x počet M min R'!$A$3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20_MO Cena x počet M min R'!$C$2:$G$2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20_MO Cena x počet M min R'!$C$3:$G$3</c:f>
              <c:numCache>
                <c:formatCode>#\ ##0_ ;\-#\ ##0\ </c:formatCode>
                <c:ptCount val="5"/>
                <c:pt idx="0">
                  <c:v>11591222.523999998</c:v>
                </c:pt>
                <c:pt idx="1">
                  <c:v>11685468.701500002</c:v>
                </c:pt>
                <c:pt idx="2">
                  <c:v>12292810.678000001</c:v>
                </c:pt>
                <c:pt idx="3">
                  <c:v>14371626.398999996</c:v>
                </c:pt>
                <c:pt idx="4">
                  <c:v>15156246.699999999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C-4032-8E05-36E34EAF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947712"/>
        <c:axId val="295394688"/>
        <c:extLst/>
      </c:barChart>
      <c:lineChart>
        <c:grouping val="standard"/>
        <c:varyColors val="0"/>
        <c:ser>
          <c:idx val="1"/>
          <c:order val="1"/>
          <c:tx>
            <c:strRef>
              <c:f>'Graf 20_MO Cena x počet M min R'!$A$4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>
              <a:solidFill>
                <a:srgbClr val="00B050"/>
              </a:solidFill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</c:spPr>
          </c:marker>
          <c:dLbls>
            <c:dLbl>
              <c:idx val="0"/>
              <c:layout>
                <c:manualLayout>
                  <c:x val="-2.3354564755838639E-2"/>
                  <c:y val="-2.847069228057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C-4032-8E05-36E34EAF247D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C-4032-8E05-36E34EAF247D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C-4032-8E05-36E34EAF247D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C-4032-8E05-36E34EAF247D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C-4032-8E05-36E34EAF2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20_MO Cena x počet M min R'!$C$2:$G$2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20_MO Cena x počet M min R'!$C$4:$G$4</c:f>
              <c:numCache>
                <c:formatCode>0.00</c:formatCode>
                <c:ptCount val="5"/>
                <c:pt idx="0">
                  <c:v>1.1686918047644586</c:v>
                </c:pt>
                <c:pt idx="1">
                  <c:v>1.0947349525961163</c:v>
                </c:pt>
                <c:pt idx="2">
                  <c:v>1.025714330005645</c:v>
                </c:pt>
                <c:pt idx="3">
                  <c:v>0.88953071281407159</c:v>
                </c:pt>
                <c:pt idx="4">
                  <c:v>0.82961212296709319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CC-4032-8E05-36E34EAF2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923840"/>
        <c:axId val="247855744"/>
      </c:lineChart>
      <c:catAx>
        <c:axId val="2549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95394688"/>
        <c:crosses val="autoZero"/>
        <c:auto val="1"/>
        <c:lblAlgn val="ctr"/>
        <c:lblOffset val="100"/>
        <c:noMultiLvlLbl val="0"/>
      </c:catAx>
      <c:valAx>
        <c:axId val="295394688"/>
        <c:scaling>
          <c:orientation val="minMax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947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47855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Kč/min. (bez  DPH)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47923840"/>
        <c:crosses val="max"/>
        <c:crossBetween val="between"/>
      </c:valAx>
      <c:catAx>
        <c:axId val="24792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78557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21_prum. cena MIN-pod'!$A$2:$A$6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21_prum. cena MIN-pod'!$B$2:$B$6</c:f>
              <c:numCache>
                <c:formatCode>0.00</c:formatCode>
                <c:ptCount val="5"/>
                <c:pt idx="0">
                  <c:v>0.75559966611841523</c:v>
                </c:pt>
                <c:pt idx="1">
                  <c:v>0.76753099895701704</c:v>
                </c:pt>
                <c:pt idx="2">
                  <c:v>0.74334501895017102</c:v>
                </c:pt>
                <c:pt idx="3">
                  <c:v>0.63822323659653035</c:v>
                </c:pt>
                <c:pt idx="4">
                  <c:v>0.61844784194048752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4-4A31-99F9-0595BDF2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5626198133694"/>
          <c:y val="0.10753358077589963"/>
          <c:w val="0.75258792650918716"/>
          <c:h val="0.5339403446332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22_MO Cena x poč. M min P'!$A$3</c:f>
              <c:strCache>
                <c:ptCount val="1"/>
                <c:pt idx="0">
                  <c:v>Počet reálných minut celkem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'Graf 22_MO Cena x poč. M min P'!$C$2:$G$2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22_MO Cena x poč. M min P'!$C$3:$G$3</c:f>
              <c:numCache>
                <c:formatCode>#\ ##0_ ;\-#\ ##0\ </c:formatCode>
                <c:ptCount val="5"/>
                <c:pt idx="0">
                  <c:v>9736848.4739999976</c:v>
                </c:pt>
                <c:pt idx="1">
                  <c:v>9870409.3845000006</c:v>
                </c:pt>
                <c:pt idx="2">
                  <c:v>9991138.818</c:v>
                </c:pt>
                <c:pt idx="3">
                  <c:v>11650571.977999998</c:v>
                </c:pt>
                <c:pt idx="4">
                  <c:v>11813190.047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7-4B0C-A668-5D6E70F9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815616"/>
        <c:axId val="254841984"/>
        <c:extLst/>
      </c:barChart>
      <c:lineChart>
        <c:grouping val="standard"/>
        <c:varyColors val="0"/>
        <c:ser>
          <c:idx val="1"/>
          <c:order val="1"/>
          <c:tx>
            <c:strRef>
              <c:f>'Graf 22_MO Cena x poč. M min P'!$A$4</c:f>
              <c:strCache>
                <c:ptCount val="1"/>
                <c:pt idx="0">
                  <c:v>Průměrná maloobchodní cena za provolanou minutu </c:v>
                </c:pt>
              </c:strCache>
            </c:strRef>
          </c:tx>
          <c:spPr>
            <a:ln w="22225" cap="flat" cmpd="sng" algn="ctr">
              <a:solidFill>
                <a:schemeClr val="accent2">
                  <a:lumMod val="75000"/>
                </a:schemeClr>
              </a:solidFill>
              <a:prstDash val="solid"/>
              <a:miter lim="800000"/>
            </a:ln>
            <a:effectLst/>
          </c:spPr>
          <c:marker>
            <c:symbol val="square"/>
            <c:size val="5"/>
          </c:marker>
          <c:dLbls>
            <c:dLbl>
              <c:idx val="0"/>
              <c:layout>
                <c:manualLayout>
                  <c:x val="-3.1847133757961783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7-4B0C-A668-5D6E70F97EC0}"/>
                </c:ext>
              </c:extLst>
            </c:dLbl>
            <c:dLbl>
              <c:idx val="1"/>
              <c:layout>
                <c:manualLayout>
                  <c:x val="-3.1847133757961783E-2"/>
                  <c:y val="-3.5588365350719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7-4B0C-A668-5D6E70F97EC0}"/>
                </c:ext>
              </c:extLst>
            </c:dLbl>
            <c:dLbl>
              <c:idx val="2"/>
              <c:layout>
                <c:manualLayout>
                  <c:x val="-3.3970276008492568E-2"/>
                  <c:y val="-3.2029528815647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7-4B0C-A668-5D6E70F97EC0}"/>
                </c:ext>
              </c:extLst>
            </c:dLbl>
            <c:dLbl>
              <c:idx val="3"/>
              <c:layout>
                <c:manualLayout>
                  <c:x val="-3.6093418259023353E-2"/>
                  <c:y val="-4.27060384208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7-4B0C-A668-5D6E70F97EC0}"/>
                </c:ext>
              </c:extLst>
            </c:dLbl>
            <c:dLbl>
              <c:idx val="4"/>
              <c:layout>
                <c:manualLayout>
                  <c:x val="-3.6093418259023353E-2"/>
                  <c:y val="-5.338254802607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7-4B0C-A668-5D6E70F97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22_MO Cena x poč. M min P'!$C$2:$G$2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22_MO Cena x poč. M min P'!$C$4:$G$4</c:f>
              <c:numCache>
                <c:formatCode>0.00</c:formatCode>
                <c:ptCount val="5"/>
                <c:pt idx="0">
                  <c:v>0.75559966611841523</c:v>
                </c:pt>
                <c:pt idx="1">
                  <c:v>0.76753099895701704</c:v>
                </c:pt>
                <c:pt idx="2">
                  <c:v>0.74333182724268565</c:v>
                </c:pt>
                <c:pt idx="3">
                  <c:v>0.63822323659653035</c:v>
                </c:pt>
                <c:pt idx="4">
                  <c:v>0.61844784194048752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17-4B0C-A668-5D6E70F9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46080"/>
        <c:axId val="254843904"/>
      </c:lineChart>
      <c:catAx>
        <c:axId val="2548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41984"/>
        <c:crosses val="autoZero"/>
        <c:auto val="1"/>
        <c:lblAlgn val="ctr"/>
        <c:lblOffset val="100"/>
        <c:noMultiLvlLbl val="0"/>
      </c:catAx>
      <c:valAx>
        <c:axId val="254841984"/>
        <c:scaling>
          <c:orientation val="minMax"/>
          <c:min val="0"/>
        </c:scaling>
        <c:delete val="0"/>
        <c:axPos val="l"/>
        <c:majorGridlines/>
        <c:numFmt formatCode="#,##0.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15616"/>
        <c:crosses val="autoZero"/>
        <c:crossBetween val="between"/>
        <c:majorUnit val="2000000"/>
        <c:dispUnits>
          <c:builtInUnit val="millions"/>
          <c:dispUnitsLbl>
            <c:layout>
              <c:manualLayout>
                <c:xMode val="edge"/>
                <c:yMode val="edge"/>
                <c:x val="4.0573423651638414E-2"/>
                <c:y val="0.23574341511594543"/>
              </c:manualLayout>
            </c:layout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cs-CZ" b="0"/>
                    <a:t>P</a:t>
                  </a:r>
                  <a:r>
                    <a:rPr lang="en-US" b="0"/>
                    <a:t>očet minut v mld.</a:t>
                  </a:r>
                </a:p>
              </c:rich>
            </c:tx>
          </c:dispUnitsLbl>
        </c:dispUnits>
      </c:valAx>
      <c:valAx>
        <c:axId val="254843904"/>
        <c:scaling>
          <c:orientation val="minMax"/>
          <c:max val="1.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sz="900" b="0"/>
                  <a:t>Kč/min. (bez DPH)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cs-CZ"/>
          </a:p>
        </c:txPr>
        <c:crossAx val="254846080"/>
        <c:crosses val="max"/>
        <c:crossBetween val="between"/>
        <c:majorUnit val="0.2"/>
        <c:minorUnit val="4.0000000000000008E-2"/>
      </c:valAx>
      <c:catAx>
        <c:axId val="2548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4843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6010590781415478E-2"/>
          <c:y val="0.76308165299040087"/>
          <c:w val="0.91399880278123125"/>
          <c:h val="6.298241172067072E-2"/>
        </c:manualLayout>
      </c:layout>
      <c:overlay val="0"/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08757373070309E-2"/>
          <c:y val="0.10702719266690648"/>
          <c:w val="0.88211662323984297"/>
          <c:h val="0.703503991461648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23_prum. cena MIN-MNO'!$A$2:$A$6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23_prum. cena MIN-MNO'!$B$2:$B$6</c:f>
              <c:numCache>
                <c:formatCode>0.00</c:formatCode>
                <c:ptCount val="5"/>
                <c:pt idx="0">
                  <c:v>0.97562126827103179</c:v>
                </c:pt>
                <c:pt idx="1">
                  <c:v>0.94554173705403721</c:v>
                </c:pt>
                <c:pt idx="2">
                  <c:v>0.90077271149878402</c:v>
                </c:pt>
                <c:pt idx="3">
                  <c:v>0.77733578220545285</c:v>
                </c:pt>
                <c:pt idx="4">
                  <c:v>0.73412963566268319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1-4D85-97AC-61CA681FA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8771834555163"/>
          <c:y val="6.1991676203164411E-2"/>
          <c:w val="0.77729681323901323"/>
          <c:h val="0.8141540606179414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24_prum. cena MIN-MVNO'!$A$2:$A$6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24_prum. cena MIN-MVNO'!$B$2:$B$6</c:f>
              <c:numCache>
                <c:formatCode>0.00</c:formatCode>
                <c:ptCount val="5"/>
                <c:pt idx="0">
                  <c:v>1.0516129878940068</c:v>
                </c:pt>
                <c:pt idx="1">
                  <c:v>0.9348558171459207</c:v>
                </c:pt>
                <c:pt idx="2">
                  <c:v>0.87345557729172052</c:v>
                </c:pt>
                <c:pt idx="3">
                  <c:v>0.77218735223335777</c:v>
                </c:pt>
                <c:pt idx="4">
                  <c:v>0.7820456281504341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6-4C41-9733-192D4DDB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Kč/min.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25_prum. cena SMS-c'!$A$2:$A$6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25_prum. cena SMS-c'!$B$2:$B$6</c:f>
              <c:numCache>
                <c:formatCode>0.00</c:formatCode>
                <c:ptCount val="5"/>
                <c:pt idx="0">
                  <c:v>0.51931067273933695</c:v>
                </c:pt>
                <c:pt idx="1">
                  <c:v>0.4743483558124803</c:v>
                </c:pt>
                <c:pt idx="2">
                  <c:v>0.46222976367861829</c:v>
                </c:pt>
                <c:pt idx="3">
                  <c:v>0.4960900536008056</c:v>
                </c:pt>
                <c:pt idx="4">
                  <c:v>0.55193453102679324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B-43AA-97D5-C14F3937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80990295746571"/>
          <c:y val="7.7908755787549022E-2"/>
          <c:w val="0.74360473145303219"/>
          <c:h val="0.7809590398710535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26_prum. cena SMS-R'!$A$2:$A$6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26_prum. cena SMS-R'!$B$2:$B$6</c:f>
              <c:numCache>
                <c:formatCode>0.00</c:formatCode>
                <c:ptCount val="5"/>
                <c:pt idx="0">
                  <c:v>0.61318780457867061</c:v>
                </c:pt>
                <c:pt idx="1">
                  <c:v>0.56219501448782239</c:v>
                </c:pt>
                <c:pt idx="2">
                  <c:v>0.5712737614722887</c:v>
                </c:pt>
                <c:pt idx="3">
                  <c:v>0.62547240017215222</c:v>
                </c:pt>
                <c:pt idx="4">
                  <c:v>0.6912537596228715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E-4C6E-82D8-03CF1B98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27_prum. cena SMS-P'!$A$2:$A$6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27_prum. cena SMS-P'!$B$2:$B$6</c:f>
              <c:numCache>
                <c:formatCode>0.00</c:formatCode>
                <c:ptCount val="5"/>
                <c:pt idx="0">
                  <c:v>0.35848781205029662</c:v>
                </c:pt>
                <c:pt idx="1">
                  <c:v>0.32790153168840991</c:v>
                </c:pt>
                <c:pt idx="2">
                  <c:v>0.28926116261445267</c:v>
                </c:pt>
                <c:pt idx="3">
                  <c:v>0.29213850958087734</c:v>
                </c:pt>
                <c:pt idx="4">
                  <c:v>0.32798957173440169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5-44B0-A1F0-7FC1FF86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28_prum. cena SMS-MNO'!$A$2:$A$6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28_prum. cena SMS-MNO'!$B$2:$B$6</c:f>
              <c:numCache>
                <c:formatCode>0.00</c:formatCode>
                <c:ptCount val="5"/>
                <c:pt idx="0">
                  <c:v>0.532440067421178</c:v>
                </c:pt>
                <c:pt idx="1">
                  <c:v>0.48572093187568494</c:v>
                </c:pt>
                <c:pt idx="2">
                  <c:v>0.47635571724548853</c:v>
                </c:pt>
                <c:pt idx="3">
                  <c:v>0.51712789534582637</c:v>
                </c:pt>
                <c:pt idx="4">
                  <c:v>0.57358269090947878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F-41EB-98CD-1E95E2C9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29_prum. cena SMS-MVNO'!$A$2:$A$6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29_prum. cena SMS-MVNO'!$B$2:$B$6</c:f>
              <c:numCache>
                <c:formatCode>0.00</c:formatCode>
                <c:ptCount val="5"/>
                <c:pt idx="0">
                  <c:v>0.3130462050820142</c:v>
                </c:pt>
                <c:pt idx="1">
                  <c:v>0.30857438608394971</c:v>
                </c:pt>
                <c:pt idx="2">
                  <c:v>0.27471159713827736</c:v>
                </c:pt>
                <c:pt idx="3">
                  <c:v>0.23399386590385174</c:v>
                </c:pt>
                <c:pt idx="4">
                  <c:v>0.27994142596879984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B-4016-AA92-3AD5243E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Kč/SMS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[2]US_2b!$A$6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116.72240802675586</c:v>
                </c:pt>
                <c:pt idx="4">
                  <c:v>116.72240802675586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A-4211-A7C3-431D4E5802F9}"/>
            </c:ext>
          </c:extLst>
        </c:ser>
        <c:ser>
          <c:idx val="1"/>
          <c:order val="1"/>
          <c:tx>
            <c:strRef>
              <c:f>[2]US_2b!$A$9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[2]US_2b!$B$9:$F$9</c:f>
              <c:numCache>
                <c:formatCode>General</c:formatCode>
                <c:ptCount val="5"/>
                <c:pt idx="0">
                  <c:v>100</c:v>
                </c:pt>
                <c:pt idx="1">
                  <c:v>98.018867924528308</c:v>
                </c:pt>
                <c:pt idx="2">
                  <c:v>94.972577696526514</c:v>
                </c:pt>
                <c:pt idx="3">
                  <c:v>108.37764248418171</c:v>
                </c:pt>
                <c:pt idx="4">
                  <c:v>101.65513993277395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A-4211-A7C3-431D4E5802F9}"/>
            </c:ext>
          </c:extLst>
        </c:ser>
        <c:ser>
          <c:idx val="2"/>
          <c:order val="2"/>
          <c:tx>
            <c:strRef>
              <c:f>[2]US_2b!$A$10</c:f>
              <c:strCache>
                <c:ptCount val="1"/>
                <c:pt idx="0">
                  <c:v>korigovaný index ceny podle prům.mezd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[2]US_2b!$B$4:$F$4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[2]US_2b!$B$10:$F$10</c:f>
              <c:numCache>
                <c:formatCode>General</c:formatCode>
                <c:ptCount val="5"/>
                <c:pt idx="0">
                  <c:v>100</c:v>
                </c:pt>
                <c:pt idx="1">
                  <c:v>92.506938020351427</c:v>
                </c:pt>
                <c:pt idx="2">
                  <c:v>85.733955533226435</c:v>
                </c:pt>
                <c:pt idx="3">
                  <c:v>95.669921027696049</c:v>
                </c:pt>
                <c:pt idx="4">
                  <c:v>91.28809258367933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A-4211-A7C3-431D4E58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06819136741219"/>
          <c:y val="0.79672036273646163"/>
          <c:w val="0.59741894194686318"/>
          <c:h val="0.16956200103951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30_prum. cena 1MB-c'!$A$2:$A$6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30_prum. cena 1MB-c'!$B$2:$B$6</c:f>
              <c:numCache>
                <c:formatCode>0.00</c:formatCode>
                <c:ptCount val="5"/>
                <c:pt idx="0">
                  <c:v>0.13</c:v>
                </c:pt>
                <c:pt idx="1">
                  <c:v>0.10242571341640881</c:v>
                </c:pt>
                <c:pt idx="2">
                  <c:v>7.2357056459793775E-2</c:v>
                </c:pt>
                <c:pt idx="3">
                  <c:v>4.5620819208841853E-2</c:v>
                </c:pt>
                <c:pt idx="4">
                  <c:v>3.2438687148344317E-2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E-4785-A23B-D3A9FB32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31_prum. cena 1MB-R'!$A$2:$A$6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31_prum. cena 1MB-R'!$B$2:$B$6</c:f>
              <c:numCache>
                <c:formatCode>0.00</c:formatCode>
                <c:ptCount val="5"/>
                <c:pt idx="0">
                  <c:v>0.16081009231158355</c:v>
                </c:pt>
                <c:pt idx="1">
                  <c:v>0.14725230696550032</c:v>
                </c:pt>
                <c:pt idx="2">
                  <c:v>7.6062734757675582E-2</c:v>
                </c:pt>
                <c:pt idx="3">
                  <c:v>4.5579827206535868E-2</c:v>
                </c:pt>
                <c:pt idx="4">
                  <c:v>3.0731613714438111E-2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9-4B30-8731-22707113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32_prum. cena 1MB-P'!$A$2:$A$6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32_prum. cena 1MB-P'!$B$2:$B$6</c:f>
              <c:numCache>
                <c:formatCode>0.00</c:formatCode>
                <c:ptCount val="5"/>
                <c:pt idx="0">
                  <c:v>0.10684883542345477</c:v>
                </c:pt>
                <c:pt idx="1">
                  <c:v>7.780533181153039E-2</c:v>
                </c:pt>
                <c:pt idx="2">
                  <c:v>6.7213159394890226E-2</c:v>
                </c:pt>
                <c:pt idx="3">
                  <c:v>4.5688541628115698E-2</c:v>
                </c:pt>
                <c:pt idx="4">
                  <c:v>3.5848584026669628E-2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2-4296-91E9-74EAC71B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 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33_prum. cena 1MB-MNO'!$A$2:$A$6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33_prum. cena 1MB-MNO'!$B$2:$B$6</c:f>
              <c:numCache>
                <c:formatCode>0.00</c:formatCode>
                <c:ptCount val="5"/>
                <c:pt idx="0">
                  <c:v>0.13475840867336061</c:v>
                </c:pt>
                <c:pt idx="1">
                  <c:v>0.10036965849638985</c:v>
                </c:pt>
                <c:pt idx="2">
                  <c:v>7.0336787821473901E-2</c:v>
                </c:pt>
                <c:pt idx="3">
                  <c:v>4.4200864366171128E-2</c:v>
                </c:pt>
                <c:pt idx="4">
                  <c:v>3.1477143824683806E-2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3E7-AECB-5A91AA38C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750115986539026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34_prum. cena 1MB-MVNO'!$A$2:$A$6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34_prum. cena 1MB-MVNO'!$B$2:$B$6</c:f>
              <c:numCache>
                <c:formatCode>0.00</c:formatCode>
                <c:ptCount val="5"/>
                <c:pt idx="0">
                  <c:v>0.11605479513390188</c:v>
                </c:pt>
                <c:pt idx="1">
                  <c:v>0.16260456838214934</c:v>
                </c:pt>
                <c:pt idx="2">
                  <c:v>0.134148440824021</c:v>
                </c:pt>
                <c:pt idx="3">
                  <c:v>9.4695964955738676E-2</c:v>
                </c:pt>
                <c:pt idx="4">
                  <c:v>6.7204673021789632E-2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6-4846-B405-F19179830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95312"/>
        <c:axId val="460901976"/>
      </c:lineChart>
      <c:catAx>
        <c:axId val="4608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901976"/>
        <c:crosses val="autoZero"/>
        <c:auto val="1"/>
        <c:lblAlgn val="ctr"/>
        <c:lblOffset val="100"/>
        <c:noMultiLvlLbl val="0"/>
      </c:catAx>
      <c:valAx>
        <c:axId val="4609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Kč/MB</a:t>
                </a:r>
                <a:r>
                  <a:rPr lang="cs-CZ" baseline="0"/>
                  <a:t> </a:t>
                </a:r>
                <a:r>
                  <a:rPr lang="cs-CZ"/>
                  <a:t>(bez DPH)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4608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'Graf 34_neomez.tar.vyvoj'!$A$5</c:f>
              <c:strCache>
                <c:ptCount val="1"/>
                <c:pt idx="0">
                  <c:v>neomezené volání a SMS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>
                      <a:outerShdw blurRad="50800" dist="50800" dir="5400000" algn="ctr" rotWithShape="0">
                        <a:schemeClr val="bg2"/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34_neomez.tar.vyvoj'!$B$3:$F$3</c:f>
              <c:strCache>
                <c:ptCount val="5"/>
                <c:pt idx="0">
                  <c:v>2017 VF/Red Naplno, 5GB</c:v>
                </c:pt>
                <c:pt idx="1">
                  <c:v>2018 VF/Red Naplno, 5GB</c:v>
                </c:pt>
                <c:pt idx="2">
                  <c:v>2019 T-M/Můj tarif,       5GB</c:v>
                </c:pt>
                <c:pt idx="3">
                  <c:v>2020 T-M/Můj tarif, 5GB</c:v>
                </c:pt>
                <c:pt idx="4">
                  <c:v>2021 T-M/pořád online, 5GB</c:v>
                </c:pt>
              </c:strCache>
            </c:strRef>
          </c:cat>
          <c:val>
            <c:numRef>
              <c:f>'Graf 34_neomez.tar.vyvoj'!$B$5:$F$5</c:f>
              <c:numCache>
                <c:formatCode>General</c:formatCode>
                <c:ptCount val="5"/>
                <c:pt idx="0">
                  <c:v>777</c:v>
                </c:pt>
                <c:pt idx="1">
                  <c:v>777</c:v>
                </c:pt>
                <c:pt idx="2">
                  <c:v>725</c:v>
                </c:pt>
                <c:pt idx="3">
                  <c:v>675</c:v>
                </c:pt>
                <c:pt idx="4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6-4812-BF1B-1D371868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5640"/>
        <c:axId val="697655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34_neomez.tar.vyvoj'!$A$4</c15:sqref>
                        </c15:formulaRef>
                      </c:ext>
                    </c:extLst>
                    <c:strCache>
                      <c:ptCount val="1"/>
                      <c:pt idx="0">
                        <c:v>ke konci roku: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'Graf 34_neomez.tar.vyvoj'!$B$3:$F$3</c15:sqref>
                        </c15:formulaRef>
                      </c:ext>
                    </c:extLst>
                    <c:strCache>
                      <c:ptCount val="5"/>
                      <c:pt idx="0">
                        <c:v>2017 VF/Red Naplno, 5GB</c:v>
                      </c:pt>
                      <c:pt idx="1">
                        <c:v>2018 VF/Red Naplno, 5GB</c:v>
                      </c:pt>
                      <c:pt idx="2">
                        <c:v>2019 T-M/Můj tarif,       5GB</c:v>
                      </c:pt>
                      <c:pt idx="3">
                        <c:v>2020 T-M/Můj tarif, 5GB</c:v>
                      </c:pt>
                      <c:pt idx="4">
                        <c:v>2021 T-M/pořád online, 5GB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'Graf 34_neomez.tar.vyvoj'!$B$4:$F$4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FD6-4812-BF1B-1D371868E15E}"/>
                  </c:ext>
                </c:extLst>
              </c15:ser>
            </c15:filteredLineSeries>
          </c:ext>
        </c:extLst>
      </c:lineChart>
      <c:catAx>
        <c:axId val="697655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655968"/>
        <c:crosses val="autoZero"/>
        <c:auto val="1"/>
        <c:lblAlgn val="ctr"/>
        <c:lblOffset val="100"/>
        <c:noMultiLvlLbl val="0"/>
      </c:catAx>
      <c:valAx>
        <c:axId val="69765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/měs.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655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36_poziceČR_PPP'!$A$4</c:f>
              <c:strCache>
                <c:ptCount val="1"/>
                <c:pt idx="0">
                  <c:v>neomez. volání a SMS a 2GB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36_poziceČR_PPP'!$B$4:$F$4</c:f>
              <c:numCache>
                <c:formatCode>General</c:formatCode>
                <c:ptCount val="5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F90-47B4-90DD-865A7B7FE9D1}"/>
            </c:ext>
          </c:extLst>
        </c:ser>
        <c:ser>
          <c:idx val="2"/>
          <c:order val="1"/>
          <c:tx>
            <c:strRef>
              <c:f>'Graf 36_poziceČR_PPP'!$A$5</c:f>
              <c:strCache>
                <c:ptCount val="1"/>
                <c:pt idx="0">
                  <c:v>100 hovorů a 140 SMS a 2GB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36_poziceČR_PPP'!$B$5:$F$5</c:f>
              <c:numCache>
                <c:formatCode>General</c:formatCode>
                <c:ptCount val="5"/>
                <c:pt idx="0">
                  <c:v>35</c:v>
                </c:pt>
                <c:pt idx="1">
                  <c:v>36</c:v>
                </c:pt>
                <c:pt idx="2">
                  <c:v>32</c:v>
                </c:pt>
                <c:pt idx="3">
                  <c:v>30</c:v>
                </c:pt>
                <c:pt idx="4">
                  <c:v>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F90-47B4-90DD-865A7B7FE9D1}"/>
            </c:ext>
          </c:extLst>
        </c:ser>
        <c:ser>
          <c:idx val="3"/>
          <c:order val="2"/>
          <c:tx>
            <c:strRef>
              <c:f>'Graf 36_poziceČR_PPP'!$A$6</c:f>
              <c:strCache>
                <c:ptCount val="1"/>
                <c:pt idx="0">
                  <c:v>900 hovorů a 350 SMS a 2GB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36_poziceČR_PPP'!$B$6:$F$6</c:f>
              <c:numCache>
                <c:formatCode>General</c:formatCode>
                <c:ptCount val="5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0-47B4-90DD-865A7B7FE9D1}"/>
            </c:ext>
          </c:extLst>
        </c:ser>
        <c:ser>
          <c:idx val="4"/>
          <c:order val="3"/>
          <c:tx>
            <c:strRef>
              <c:f>'Graf 36_poziceČR_PPP'!$A$7</c:f>
              <c:strCache>
                <c:ptCount val="1"/>
                <c:pt idx="0">
                  <c:v>300 hovorů a 225 SMS a 1GB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36_poziceČR_PPP'!$B$7:$F$7</c:f>
              <c:numCache>
                <c:formatCode>General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0-47B4-90DD-865A7B7FE9D1}"/>
            </c:ext>
          </c:extLst>
        </c:ser>
        <c:ser>
          <c:idx val="5"/>
          <c:order val="4"/>
          <c:tx>
            <c:strRef>
              <c:f>'Graf 36_poziceČR_PPP'!$A$8</c:f>
              <c:strCache>
                <c:ptCount val="1"/>
                <c:pt idx="0">
                  <c:v>100 hovorů a 140 SMS a 500MB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36_poziceČR_PPP'!$B$8:$F$8</c:f>
              <c:numCache>
                <c:formatCode>General</c:formatCode>
                <c:ptCount val="5"/>
                <c:pt idx="0">
                  <c:v>36</c:v>
                </c:pt>
                <c:pt idx="1">
                  <c:v>37</c:v>
                </c:pt>
                <c:pt idx="2">
                  <c:v>33</c:v>
                </c:pt>
                <c:pt idx="3">
                  <c:v>32</c:v>
                </c:pt>
                <c:pt idx="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90-47B4-90DD-865A7B7FE9D1}"/>
            </c:ext>
          </c:extLst>
        </c:ser>
        <c:ser>
          <c:idx val="6"/>
          <c:order val="5"/>
          <c:tx>
            <c:strRef>
              <c:f>'Graf 36_poziceČR_PPP'!$A$9</c:f>
              <c:strCache>
                <c:ptCount val="1"/>
                <c:pt idx="0">
                  <c:v>30 hovorů a 100 SMS a 100MB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'Graf 36_poziceČR_PPP'!$B$3:$F$3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36_poziceČR_PPP'!$B$9:$F$9</c:f>
              <c:numCache>
                <c:formatCode>General</c:formatCode>
                <c:ptCount val="5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0-47B4-90DD-865A7B7F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472456"/>
        <c:axId val="388467536"/>
        <c:extLst/>
      </c:lineChart>
      <c:catAx>
        <c:axId val="388472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</a:t>
                </a:r>
                <a:r>
                  <a:rPr lang="en-US"/>
                  <a:t>ok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8467536"/>
        <c:crosses val="autoZero"/>
        <c:auto val="1"/>
        <c:lblAlgn val="ctr"/>
        <c:lblOffset val="100"/>
        <c:noMultiLvlLbl val="0"/>
      </c:catAx>
      <c:valAx>
        <c:axId val="3884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pořadí ve srovnání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88472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'Grafy 46-48'!$D$4</c:f>
              <c:strCache>
                <c:ptCount val="1"/>
                <c:pt idx="0">
                  <c:v>volání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46-48'!$E$3:$I$3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'Grafy 46-48'!$E$4:$I$4</c:f>
              <c:numCache>
                <c:formatCode>0.00</c:formatCode>
                <c:ptCount val="5"/>
                <c:pt idx="0">
                  <c:v>0.75</c:v>
                </c:pt>
                <c:pt idx="1">
                  <c:v>0.74</c:v>
                </c:pt>
                <c:pt idx="2">
                  <c:v>0.84</c:v>
                </c:pt>
                <c:pt idx="3">
                  <c:v>0.83531327135228128</c:v>
                </c:pt>
                <c:pt idx="4">
                  <c:v>0.21855848376834033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A-4832-8C08-959A0FB42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14784"/>
        <c:axId val="75816320"/>
      </c:lineChart>
      <c:catAx>
        <c:axId val="758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16320"/>
        <c:crosses val="autoZero"/>
        <c:auto val="1"/>
        <c:lblAlgn val="ctr"/>
        <c:lblOffset val="100"/>
        <c:noMultiLvlLbl val="0"/>
      </c:catAx>
      <c:valAx>
        <c:axId val="7581632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14784"/>
        <c:crosses val="autoZero"/>
        <c:crossBetween val="between"/>
        <c:minorUnit val="1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'Grafy 46-48'!$D$5</c:f>
              <c:strCache>
                <c:ptCount val="1"/>
                <c:pt idx="0">
                  <c:v>SMS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46-48'!$E$3:$I$3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'Grafy 46-48'!$E$5:$I$5</c:f>
              <c:numCache>
                <c:formatCode>0.00</c:formatCode>
                <c:ptCount val="5"/>
                <c:pt idx="0">
                  <c:v>0.21</c:v>
                </c:pt>
                <c:pt idx="1">
                  <c:v>0.21</c:v>
                </c:pt>
                <c:pt idx="2">
                  <c:v>0.22</c:v>
                </c:pt>
                <c:pt idx="3">
                  <c:v>0.26239188807844099</c:v>
                </c:pt>
                <c:pt idx="4">
                  <c:v>0.18946932381888384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A-4D46-8A8F-0BFBF631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60992"/>
        <c:axId val="758832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02A-4D46-8A8F-0BFBF6311581}"/>
                  </c:ext>
                </c:extLst>
              </c15:ser>
            </c15:filteredLineSeries>
          </c:ext>
        </c:extLst>
      </c:lineChart>
      <c:catAx>
        <c:axId val="758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83264"/>
        <c:crosses val="autoZero"/>
        <c:auto val="1"/>
        <c:lblAlgn val="ctr"/>
        <c:lblOffset val="100"/>
        <c:noMultiLvlLbl val="0"/>
      </c:catAx>
      <c:valAx>
        <c:axId val="75883264"/>
        <c:scaling>
          <c:orientation val="minMax"/>
          <c:max val="0.28000000000000003"/>
          <c:min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860992"/>
        <c:crosses val="autoZero"/>
        <c:crossBetween val="between"/>
        <c:majorUnit val="0.2800000000000000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'Grafy 46-48'!$D$6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lang="cs-CZ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'Grafy 46-48'!$E$3:$I$3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'Grafy 46-48'!$E$6:$I$6</c:f>
              <c:numCache>
                <c:formatCode>0.00</c:formatCode>
                <c:ptCount val="5"/>
                <c:pt idx="0">
                  <c:v>354.67</c:v>
                </c:pt>
                <c:pt idx="1">
                  <c:v>218.43</c:v>
                </c:pt>
                <c:pt idx="2">
                  <c:v>173.65</c:v>
                </c:pt>
                <c:pt idx="3">
                  <c:v>121.01306998312558</c:v>
                </c:pt>
                <c:pt idx="4">
                  <c:v>17.114871405959686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D-436B-A049-792FEC14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23840"/>
        <c:axId val="759253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E1D-436B-A049-792FEC14477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'Grafy 52-54'!#REF!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E1D-436B-A049-792FEC144775}"/>
                  </c:ext>
                </c:extLst>
              </c15:ser>
            </c15:filteredLineSeries>
          </c:ext>
        </c:extLst>
      </c:lineChart>
      <c:catAx>
        <c:axId val="759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925376"/>
        <c:crosses val="autoZero"/>
        <c:auto val="1"/>
        <c:lblAlgn val="ctr"/>
        <c:lblOffset val="100"/>
        <c:noMultiLvlLbl val="0"/>
      </c:catAx>
      <c:valAx>
        <c:axId val="7592537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923840"/>
        <c:crosses val="autoZero"/>
        <c:crossBetween val="between"/>
        <c:majorUnit val="420"/>
        <c:minorUnit val="1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'[1]Graf 4_Informační služby'!$A$6:$E$6</c:f>
              <c:strCache>
                <c:ptCount val="5"/>
                <c:pt idx="0">
                  <c:v>Nordic 
Telecom</c:v>
                </c:pt>
                <c:pt idx="1">
                  <c:v>O2</c:v>
                </c:pt>
                <c:pt idx="2">
                  <c:v>T-Mobile</c:v>
                </c:pt>
                <c:pt idx="3">
                  <c:v> Vodafone
1180, 1181</c:v>
                </c:pt>
                <c:pt idx="4">
                  <c:v>Vodafone
1188</c:v>
                </c:pt>
              </c:strCache>
            </c:strRef>
          </c:cat>
          <c:val>
            <c:numRef>
              <c:f>'[1]Graf 4_Informační služby'!$A$7:$E$7</c:f>
              <c:numCache>
                <c:formatCode>General</c:formatCode>
                <c:ptCount val="5"/>
                <c:pt idx="0">
                  <c:v>31.9</c:v>
                </c:pt>
                <c:pt idx="1">
                  <c:v>34.9</c:v>
                </c:pt>
                <c:pt idx="2">
                  <c:v>33.9</c:v>
                </c:pt>
                <c:pt idx="3">
                  <c:v>34.4</c:v>
                </c:pt>
                <c:pt idx="4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6-41FF-A8C6-579723FA50F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'[1]Graf 4_Informační služby'!$A$6:$E$6</c:f>
              <c:strCache>
                <c:ptCount val="5"/>
                <c:pt idx="0">
                  <c:v>Nordic 
Telecom</c:v>
                </c:pt>
                <c:pt idx="1">
                  <c:v>O2</c:v>
                </c:pt>
                <c:pt idx="2">
                  <c:v>T-Mobile</c:v>
                </c:pt>
                <c:pt idx="3">
                  <c:v> Vodafone
1180, 1181</c:v>
                </c:pt>
                <c:pt idx="4">
                  <c:v>Vodafone
1188</c:v>
                </c:pt>
              </c:strCache>
            </c:strRef>
          </c:cat>
          <c:val>
            <c:numRef>
              <c:f>'[1]Graf 4_Informační služby'!$A$8:$E$8</c:f>
              <c:numCache>
                <c:formatCode>General</c:formatCode>
                <c:ptCount val="5"/>
                <c:pt idx="0">
                  <c:v>31.9</c:v>
                </c:pt>
                <c:pt idx="1">
                  <c:v>40</c:v>
                </c:pt>
                <c:pt idx="2">
                  <c:v>33.9</c:v>
                </c:pt>
                <c:pt idx="3">
                  <c:v>34.1</c:v>
                </c:pt>
                <c:pt idx="4">
                  <c:v>34.520000000000003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6-41FF-A8C6-579723FA5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107872"/>
        <c:axId val="526107216"/>
      </c:barChart>
      <c:catAx>
        <c:axId val="526107872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6107216"/>
        <c:crosses val="autoZero"/>
        <c:auto val="0"/>
        <c:lblAlgn val="ctr"/>
        <c:lblOffset val="100"/>
        <c:noMultiLvlLbl val="0"/>
      </c:catAx>
      <c:valAx>
        <c:axId val="52610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610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C00000"/>
                        </a:solidFill>
                        <a:latin typeface="Titillium Bd" charset="0"/>
                        <a:ea typeface="Titillium Bd" charset="0"/>
                        <a:cs typeface="Titillium Bd" charset="0"/>
                      </a:defRPr>
                    </a:pPr>
                    <a:fld id="{8255426E-769D-4F8E-B12E-A56D6BEE15B3}" type="VALUE">
                      <a:rPr lang="en-US">
                        <a:solidFill>
                          <a:srgbClr val="FF0000"/>
                        </a:solidFill>
                      </a:rPr>
                      <a:pPr>
                        <a:defRPr sz="900" b="1" i="0" u="none" strike="noStrike" kern="1200" baseline="0">
                          <a:solidFill>
                            <a:srgbClr val="C00000"/>
                          </a:solidFill>
                          <a:latin typeface="Titillium Bd" charset="0"/>
                          <a:ea typeface="Titillium Bd" charset="0"/>
                          <a:cs typeface="Titillium Bd" charset="0"/>
                        </a:defRPr>
                      </a:pPr>
                      <a:t>[HODNOTA]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2CE-4207-9FB2-0D4D8AD33EF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62C4962-FF68-486B-B58E-F334AB3FFA4D}" type="VALUE">
                      <a:rPr lang="en-US">
                        <a:solidFill>
                          <a:srgbClr val="FF0000"/>
                        </a:solidFill>
                      </a:rPr>
                      <a:pPr/>
                      <a:t>[HODNOTA]</a:t>
                    </a:fld>
                    <a:endParaRPr lang="cs-CZ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2CE-4207-9FB2-0D4D8AD33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Titillium Bd" charset="0"/>
                    <a:ea typeface="Titillium Bd" charset="0"/>
                    <a:cs typeface="Titillium Bd" charset="0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50_MTR'!$A$2:$A$6</c:f>
              <c:strCache>
                <c:ptCount val="5"/>
                <c:pt idx="0">
                  <c:v>3/2017</c:v>
                </c:pt>
                <c:pt idx="1">
                  <c:v>1/2018</c:v>
                </c:pt>
                <c:pt idx="2">
                  <c:v>1/2019</c:v>
                </c:pt>
                <c:pt idx="3">
                  <c:v>1/2020</c:v>
                </c:pt>
                <c:pt idx="4">
                  <c:v>7/2021</c:v>
                </c:pt>
              </c:strCache>
            </c:strRef>
          </c:cat>
          <c:val>
            <c:numRef>
              <c:f>'Graf 50_MTR'!$B$2:$B$6</c:f>
              <c:numCache>
                <c:formatCode>General</c:formatCode>
                <c:ptCount val="5"/>
                <c:pt idx="0">
                  <c:v>0.248</c:v>
                </c:pt>
                <c:pt idx="1">
                  <c:v>0.248</c:v>
                </c:pt>
                <c:pt idx="2">
                  <c:v>0.248</c:v>
                </c:pt>
                <c:pt idx="3">
                  <c:v>0.248</c:v>
                </c:pt>
                <c:pt idx="4" formatCode="0.000">
                  <c:v>0.183064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E-4207-9FB2-0D4D8AD33E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1504440"/>
        <c:axId val="571510320"/>
      </c:barChart>
      <c:catAx>
        <c:axId val="57150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1510320"/>
        <c:crosses val="autoZero"/>
        <c:auto val="1"/>
        <c:lblAlgn val="ctr"/>
        <c:lblOffset val="100"/>
        <c:noMultiLvlLbl val="0"/>
      </c:catAx>
      <c:valAx>
        <c:axId val="571510320"/>
        <c:scaling>
          <c:orientation val="minMax"/>
          <c:max val="0.35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1504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2450363932397"/>
          <c:y val="0.10297029702970296"/>
          <c:w val="0.78100034833875942"/>
          <c:h val="0.61739056689080218"/>
        </c:manualLayout>
      </c:layout>
      <c:lineChart>
        <c:grouping val="standard"/>
        <c:varyColors val="0"/>
        <c:ser>
          <c:idx val="0"/>
          <c:order val="0"/>
          <c:tx>
            <c:strRef>
              <c:f>'Graf 52_Vývoj term. cen'!$A$2</c:f>
              <c:strCache>
                <c:ptCount val="1"/>
                <c:pt idx="0">
                  <c:v>průměrný výnos za  terminaci minuty hlasového volání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52_Vývoj term. cen'!$C$1:$G$1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52_Vývoj term. cen'!$C$2:$G$2</c:f>
              <c:numCache>
                <c:formatCode>0.00</c:formatCode>
                <c:ptCount val="5"/>
                <c:pt idx="0">
                  <c:v>0.25866858162513034</c:v>
                </c:pt>
                <c:pt idx="1">
                  <c:v>0.25</c:v>
                </c:pt>
                <c:pt idx="2">
                  <c:v>0.25994359031980568</c:v>
                </c:pt>
                <c:pt idx="3">
                  <c:v>0.25613785869215405</c:v>
                </c:pt>
                <c:pt idx="4">
                  <c:v>0.22420543247468064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C-42E9-AE11-2CD62A7C5897}"/>
            </c:ext>
          </c:extLst>
        </c:ser>
        <c:ser>
          <c:idx val="1"/>
          <c:order val="1"/>
          <c:tx>
            <c:strRef>
              <c:f>'Graf 52_Vývoj term. cen'!$A$3</c:f>
              <c:strCache>
                <c:ptCount val="1"/>
                <c:pt idx="0">
                  <c:v>průměrný výnos za terminaci SMS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52_Vývoj term. cen'!$C$1:$G$1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52_Vývoj term. cen'!$C$3:$G$3</c:f>
              <c:numCache>
                <c:formatCode>0.00</c:formatCode>
                <c:ptCount val="5"/>
                <c:pt idx="0">
                  <c:v>0.90000190136613156</c:v>
                </c:pt>
                <c:pt idx="1">
                  <c:v>0.90000241615468168</c:v>
                </c:pt>
                <c:pt idx="2">
                  <c:v>0.90000026977647096</c:v>
                </c:pt>
                <c:pt idx="3">
                  <c:v>0.89999987782772606</c:v>
                </c:pt>
                <c:pt idx="4">
                  <c:v>0.90000048034319435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C-42E9-AE11-2CD62A7C5897}"/>
            </c:ext>
          </c:extLst>
        </c:ser>
        <c:ser>
          <c:idx val="2"/>
          <c:order val="2"/>
          <c:tx>
            <c:strRef>
              <c:f>'Graf 52_Vývoj term. cen'!$A$4</c:f>
              <c:strCache>
                <c:ptCount val="1"/>
                <c:pt idx="0">
                  <c:v>průměrný výnos za  terminaci MMS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numFmt formatCode="#,##0.00\ &quot;Kč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52_Vývoj term. cen'!$C$1:$G$1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52_Vývoj term. cen'!$C$4:$G$4</c:f>
              <c:numCache>
                <c:formatCode>0.00</c:formatCode>
                <c:ptCount val="5"/>
                <c:pt idx="0">
                  <c:v>3.5000139903186995</c:v>
                </c:pt>
                <c:pt idx="1">
                  <c:v>3.5000382555470542</c:v>
                </c:pt>
                <c:pt idx="2">
                  <c:v>3.500026516539525</c:v>
                </c:pt>
                <c:pt idx="3">
                  <c:v>3.4999855746054793</c:v>
                </c:pt>
                <c:pt idx="4">
                  <c:v>3.5000322245274873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C-42E9-AE11-2CD62A7C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0856"/>
        <c:axId val="354374136"/>
      </c:lineChart>
      <c:catAx>
        <c:axId val="35437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54374136"/>
        <c:crosses val="autoZero"/>
        <c:auto val="1"/>
        <c:lblAlgn val="ctr"/>
        <c:lblOffset val="100"/>
        <c:noMultiLvlLbl val="0"/>
      </c:catAx>
      <c:valAx>
        <c:axId val="3543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\ &quot;Kč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5437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86083668058598"/>
          <c:y val="0.79223362380561213"/>
          <c:w val="0.46579714803338584"/>
          <c:h val="0.10899710497561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2981145981394"/>
          <c:y val="4.4858899638832175E-2"/>
          <c:w val="0.88183982732817434"/>
          <c:h val="0.80418168964001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53 - 56_LLU 3a'!$C$2</c:f>
              <c:strCache>
                <c:ptCount val="1"/>
                <c:pt idx="0">
                  <c:v>Jednorázová cena PPV</c:v>
                </c:pt>
              </c:strCache>
            </c:strRef>
          </c:tx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53 - 56_LLU 3a'!$B$3:$B$7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3a'!$C$3:$C$7</c:f>
              <c:numCache>
                <c:formatCode>#,##0</c:formatCode>
                <c:ptCount val="5"/>
                <c:pt idx="0">
                  <c:v>1120</c:v>
                </c:pt>
                <c:pt idx="1">
                  <c:v>1120</c:v>
                </c:pt>
                <c:pt idx="2">
                  <c:v>1120</c:v>
                </c:pt>
                <c:pt idx="3">
                  <c:v>1120</c:v>
                </c:pt>
                <c:pt idx="4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2-47AB-92C6-F87296F50722}"/>
            </c:ext>
          </c:extLst>
        </c:ser>
        <c:ser>
          <c:idx val="1"/>
          <c:order val="1"/>
          <c:tx>
            <c:strRef>
              <c:f>'Graf 53 - 56_LLU 3a'!$D$2</c:f>
              <c:strCache>
                <c:ptCount val="1"/>
                <c:pt idx="0">
                  <c:v>Jednorázová cena SPV</c:v>
                </c:pt>
              </c:strCache>
            </c:strRef>
          </c:tx>
          <c:spPr>
            <a:solidFill>
              <a:srgbClr val="18E3C2"/>
            </a:solidFill>
            <a:ln>
              <a:solidFill>
                <a:schemeClr val="tx2">
                  <a:lumMod val="15000"/>
                  <a:lumOff val="85000"/>
                  <a:alpha val="99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 53 - 56_LLU 3a'!$B$3:$B$7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3a'!$D$3:$D$7</c:f>
              <c:numCache>
                <c:formatCode>#,##0</c:formatCode>
                <c:ptCount val="5"/>
                <c:pt idx="0">
                  <c:v>1162</c:v>
                </c:pt>
                <c:pt idx="1">
                  <c:v>1162</c:v>
                </c:pt>
                <c:pt idx="2">
                  <c:v>1162</c:v>
                </c:pt>
                <c:pt idx="3">
                  <c:v>1162</c:v>
                </c:pt>
                <c:pt idx="4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2-47AB-92C6-F87296F507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9"/>
        <c:overlap val="-24"/>
        <c:axId val="572134752"/>
        <c:axId val="572137888"/>
      </c:barChart>
      <c:catAx>
        <c:axId val="5721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2137888"/>
        <c:crosses val="autoZero"/>
        <c:auto val="1"/>
        <c:lblAlgn val="ctr"/>
        <c:lblOffset val="100"/>
        <c:noMultiLvlLbl val="0"/>
      </c:catAx>
      <c:valAx>
        <c:axId val="5721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1" i="0" baseline="0">
                    <a:effectLst/>
                  </a:rPr>
                  <a:t> </a:t>
                </a:r>
                <a:r>
                  <a:rPr lang="cs-CZ" sz="900" b="0" i="0" baseline="0">
                    <a:effectLst/>
                  </a:rPr>
                  <a:t> Kč  bez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9.800178989087683E-3"/>
              <c:y val="0.41207670952763004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22352578420532"/>
          <c:y val="0.93564801310056511"/>
          <c:w val="0.46409147996901534"/>
          <c:h val="6.43519868994348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2981145981394"/>
          <c:y val="4.1300181774825077E-2"/>
          <c:w val="0.88183982732817434"/>
          <c:h val="0.80774040750401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53 - 56_LLU 3a'!$C$33</c:f>
              <c:strCache>
                <c:ptCount val="1"/>
                <c:pt idx="0">
                  <c:v>Měsíční PPV</c:v>
                </c:pt>
              </c:strCache>
            </c:strRef>
          </c:tx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 53 - 56_LLU 3a'!$B$34:$B$38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3a'!$C$34:$C$38</c:f>
              <c:numCache>
                <c:formatCode>#,##0</c:formatCode>
                <c:ptCount val="5"/>
                <c:pt idx="0">
                  <c:v>175</c:v>
                </c:pt>
                <c:pt idx="1">
                  <c:v>175</c:v>
                </c:pt>
                <c:pt idx="2">
                  <c:v>175</c:v>
                </c:pt>
                <c:pt idx="3">
                  <c:v>175</c:v>
                </c:pt>
                <c:pt idx="4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D-4CFF-AB72-36A7A03B8AB3}"/>
            </c:ext>
          </c:extLst>
        </c:ser>
        <c:ser>
          <c:idx val="1"/>
          <c:order val="1"/>
          <c:tx>
            <c:strRef>
              <c:f>'Graf 53 - 56_LLU 3a'!$D$33</c:f>
              <c:strCache>
                <c:ptCount val="1"/>
                <c:pt idx="0">
                  <c:v>Měsíční SPV</c:v>
                </c:pt>
              </c:strCache>
            </c:strRef>
          </c:tx>
          <c:spPr>
            <a:solidFill>
              <a:srgbClr val="18E3C2"/>
            </a:solidFill>
            <a:ln>
              <a:solidFill>
                <a:srgbClr val="18E3C2">
                  <a:alpha val="99000"/>
                </a:srgb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 53 - 56_LLU 3a'!$B$34:$B$38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3a'!$D$34:$D$38</c:f>
              <c:numCache>
                <c:formatCode>#,##0</c:formatCode>
                <c:ptCount val="5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D-4CFF-AB72-36A7A03B8A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9"/>
        <c:overlap val="-24"/>
        <c:axId val="572136320"/>
        <c:axId val="572126520"/>
      </c:barChart>
      <c:catAx>
        <c:axId val="5721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72126520"/>
        <c:crosses val="autoZero"/>
        <c:auto val="1"/>
        <c:lblAlgn val="ctr"/>
        <c:lblOffset val="100"/>
        <c:noMultiLvlLbl val="0"/>
      </c:catAx>
      <c:valAx>
        <c:axId val="57212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baseline="0">
                    <a:effectLst/>
                  </a:rPr>
                  <a:t> Kč  bez  DPH</a:t>
                </a:r>
                <a:endParaRPr lang="cs-CZ" sz="9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9.8002228138748849E-3"/>
              <c:y val="0.28471344067066245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22352578420532"/>
          <c:y val="0.93564801310056511"/>
          <c:w val="0.46409147996901534"/>
          <c:h val="6.43519868994348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53 - 56_LLU 3a'!$C$63</c:f>
              <c:strCache>
                <c:ptCount val="1"/>
                <c:pt idx="0">
                  <c:v>Poskytnutí kolokačního prostoru  - skříň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53 - 56_LLU 3a'!$B$64:$B$68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3a'!$C$64:$C$68</c:f>
              <c:numCache>
                <c:formatCode>#,##0</c:formatCode>
                <c:ptCount val="5"/>
                <c:pt idx="0">
                  <c:v>35067</c:v>
                </c:pt>
                <c:pt idx="1">
                  <c:v>35050</c:v>
                </c:pt>
                <c:pt idx="2">
                  <c:v>35050</c:v>
                </c:pt>
                <c:pt idx="3">
                  <c:v>35050</c:v>
                </c:pt>
                <c:pt idx="4">
                  <c:v>35050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B-4956-A460-D02B34F41EE6}"/>
            </c:ext>
          </c:extLst>
        </c:ser>
        <c:ser>
          <c:idx val="1"/>
          <c:order val="1"/>
          <c:tx>
            <c:strRef>
              <c:f>'Graf 53 - 56_LLU 3a'!$D$63</c:f>
              <c:strCache>
                <c:ptCount val="1"/>
                <c:pt idx="0">
                  <c:v>Podrobné místní šetření - další zpráva</c:v>
                </c:pt>
              </c:strCache>
            </c:strRef>
          </c:tx>
          <c:spPr>
            <a:solidFill>
              <a:srgbClr val="16ED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53 - 56_LLU 3a'!$B$64:$B$68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3a'!$D$64:$D$68</c:f>
              <c:numCache>
                <c:formatCode>#,##0</c:formatCode>
                <c:ptCount val="5"/>
                <c:pt idx="0">
                  <c:v>8512</c:v>
                </c:pt>
                <c:pt idx="1">
                  <c:v>8624</c:v>
                </c:pt>
                <c:pt idx="2">
                  <c:v>8624</c:v>
                </c:pt>
                <c:pt idx="3">
                  <c:v>8624</c:v>
                </c:pt>
                <c:pt idx="4">
                  <c:v>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B-4956-A460-D02B34F41E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4147032"/>
        <c:axId val="594147360"/>
      </c:barChart>
      <c:catAx>
        <c:axId val="59414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4147360"/>
        <c:crosses val="autoZero"/>
        <c:auto val="1"/>
        <c:lblAlgn val="ctr"/>
        <c:lblOffset val="100"/>
        <c:noMultiLvlLbl val="0"/>
      </c:catAx>
      <c:valAx>
        <c:axId val="59414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414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53 - 56_LLU 3a'!$B$81:$B$85</c:f>
              <c:strCache>
                <c:ptCount val="5"/>
                <c:pt idx="0">
                  <c:v>31.12.2017</c:v>
                </c:pt>
                <c:pt idx="1">
                  <c:v>31.12.2018</c:v>
                </c:pt>
                <c:pt idx="2">
                  <c:v>31.12.2019</c:v>
                </c:pt>
                <c:pt idx="3">
                  <c:v>31.12.2020</c:v>
                </c:pt>
                <c:pt idx="4">
                  <c:v>31.12.2021</c:v>
                </c:pt>
              </c:strCache>
            </c:strRef>
          </c:cat>
          <c:val>
            <c:numRef>
              <c:f>'Graf 53 - 56_LLU 3a'!$C$81:$C$85</c:f>
              <c:numCache>
                <c:formatCode>#,##0</c:formatCode>
                <c:ptCount val="5"/>
                <c:pt idx="0">
                  <c:v>5127</c:v>
                </c:pt>
                <c:pt idx="1">
                  <c:v>5035</c:v>
                </c:pt>
                <c:pt idx="2">
                  <c:v>5035</c:v>
                </c:pt>
                <c:pt idx="3">
                  <c:v>5035</c:v>
                </c:pt>
                <c:pt idx="4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A-4662-BA98-3144C2AD5C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89711536"/>
        <c:axId val="589711864"/>
      </c:barChart>
      <c:catAx>
        <c:axId val="5897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9711864"/>
        <c:crosses val="autoZero"/>
        <c:auto val="1"/>
        <c:lblAlgn val="ctr"/>
        <c:lblOffset val="100"/>
        <c:noMultiLvlLbl val="0"/>
      </c:catAx>
      <c:valAx>
        <c:axId val="58971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971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3591235878124"/>
          <c:y val="3.83141762452107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57_MMO_3b'!$D$2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57_MMO_3b'!$B$3:$C$10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57_MMO_3b'!$D$3:$D$10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227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5-4B4E-9F50-4CB27319DBB9}"/>
            </c:ext>
          </c:extLst>
        </c:ser>
        <c:ser>
          <c:idx val="1"/>
          <c:order val="1"/>
          <c:tx>
            <c:strRef>
              <c:f>'Graf 57_MMO_3b'!$E$2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57_MMO_3b'!$B$3:$C$10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57_MMO_3b'!$E$3:$E$10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5-4B4E-9F50-4CB27319DBB9}"/>
            </c:ext>
          </c:extLst>
        </c:ser>
        <c:ser>
          <c:idx val="2"/>
          <c:order val="2"/>
          <c:tx>
            <c:strRef>
              <c:f>'Graf 57_MMO_3b'!$F$2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57_MMO_3b'!$B$3:$C$10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57_MMO_3b'!$F$3:$F$10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5-4B4E-9F50-4CB27319DBB9}"/>
            </c:ext>
          </c:extLst>
        </c:ser>
        <c:ser>
          <c:idx val="3"/>
          <c:order val="3"/>
          <c:tx>
            <c:strRef>
              <c:f>'Graf 57_MMO_3b'!$G$2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57_MMO_3b'!$B$3:$C$10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57_MMO_3b'!$G$3:$G$10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5-4B4E-9F50-4CB27319DBB9}"/>
            </c:ext>
          </c:extLst>
        </c:ser>
        <c:ser>
          <c:idx val="4"/>
          <c:order val="4"/>
          <c:tx>
            <c:strRef>
              <c:f>'Graf 57_MMO_3b'!$H$2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57_MMO_3b'!$B$3:$C$10</c:f>
              <c:multiLvlStrCache>
                <c:ptCount val="8"/>
                <c:lvl>
                  <c:pt idx="0">
                    <c:v>STANDARD
(do 55 Mb)</c:v>
                  </c:pt>
                  <c:pt idx="1">
                    <c:v>PREMIUM
(do 100 Mb)</c:v>
                  </c:pt>
                  <c:pt idx="2">
                    <c:v>SUPERFAST
(do 250 Mb)</c:v>
                  </c:pt>
                  <c:pt idx="3">
                    <c:v>DIGITAL E1
(pro PBX)</c:v>
                  </c:pt>
                  <c:pt idx="4">
                    <c:v>STANDARD
(do 55 Mb)</c:v>
                  </c:pt>
                  <c:pt idx="5">
                    <c:v>PREMIUM
(do 100 Mb)</c:v>
                  </c:pt>
                  <c:pt idx="6">
                    <c:v>SUPERFAST
(do 250 Mb)</c:v>
                  </c:pt>
                  <c:pt idx="7">
                    <c:v>DIGITAL E1
(pro PBX)</c:v>
                  </c:pt>
                </c:lvl>
                <c:lvl>
                  <c:pt idx="0">
                    <c:v>Zřízení připojení v koncovém bodě</c:v>
                  </c:pt>
                  <c:pt idx="4">
                    <c:v>Měsíční cena za připojení v koncovém bodě</c:v>
                  </c:pt>
                </c:lvl>
              </c:multiLvlStrCache>
            </c:multiLvlStrRef>
          </c:cat>
          <c:val>
            <c:numRef>
              <c:f>'Graf 57_MMO_3b'!$H$3:$H$10</c:f>
              <c:numCache>
                <c:formatCode>General</c:formatCode>
                <c:ptCount val="8"/>
                <c:pt idx="0">
                  <c:v>990</c:v>
                </c:pt>
                <c:pt idx="1">
                  <c:v>990</c:v>
                </c:pt>
                <c:pt idx="2">
                  <c:v>990</c:v>
                </c:pt>
                <c:pt idx="3">
                  <c:v>2550</c:v>
                </c:pt>
                <c:pt idx="4">
                  <c:v>180</c:v>
                </c:pt>
                <c:pt idx="5">
                  <c:v>227</c:v>
                </c:pt>
                <c:pt idx="6">
                  <c:v>277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5-4B4E-9F50-4CB27319DB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 Kč  </a:t>
                </a:r>
                <a:r>
                  <a:rPr lang="cs-CZ" cap="none" baseline="0"/>
                  <a:t>bez</a:t>
                </a:r>
                <a:r>
                  <a:rPr lang="cs-CZ"/>
                  <a:t>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102470363443017"/>
          <c:y val="0.91989639127377532"/>
          <c:w val="0.28446555448725264"/>
          <c:h val="5.81399260371723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3591235878124"/>
          <c:y val="3.83141762452107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58-59_Pronajaté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58-59_Pronajaté okruhy'!$K$3:$K$6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5-4158-9012-FABD61FB62EE}"/>
            </c:ext>
          </c:extLst>
        </c:ser>
        <c:ser>
          <c:idx val="1"/>
          <c:order val="1"/>
          <c:tx>
            <c:v>2018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58-59_Pronajaté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58-59_Pronajaté okruhy'!$L$3:$L$6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5-4158-9012-FABD61FB62EE}"/>
            </c:ext>
          </c:extLst>
        </c:ser>
        <c:ser>
          <c:idx val="2"/>
          <c:order val="2"/>
          <c:tx>
            <c:v>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58-59_Pronajaté okruhy'!$M$3:$M$6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5-4158-9012-FABD61FB62EE}"/>
            </c:ext>
          </c:extLst>
        </c:ser>
        <c:ser>
          <c:idx val="3"/>
          <c:order val="3"/>
          <c:tx>
            <c:v>2020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58-59_Pronajaté okruhy'!$N$3:$N$6</c:f>
              <c:numCache>
                <c:formatCode>#\ ##0_ ;[Red]\-#\ ##0\ </c:formatCode>
                <c:ptCount val="4"/>
                <c:pt idx="0">
                  <c:v>5400</c:v>
                </c:pt>
                <c:pt idx="1">
                  <c:v>5400</c:v>
                </c:pt>
                <c:pt idx="2">
                  <c:v>1100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15-4158-9012-FABD61FB62EE}"/>
            </c:ext>
          </c:extLst>
        </c:ser>
        <c:ser>
          <c:idx val="4"/>
          <c:order val="4"/>
          <c:tx>
            <c:v>2021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okruhy'!$I$3:$J$6</c:f>
              <c:multiLvlStrCache>
                <c:ptCount val="4"/>
                <c:lvl>
                  <c:pt idx="0">
                    <c:v>64kbit/s</c:v>
                  </c:pt>
                  <c:pt idx="1">
                    <c:v>2048kbit/s</c:v>
                  </c:pt>
                  <c:pt idx="2">
                    <c:v>64kbit/s</c:v>
                  </c:pt>
                  <c:pt idx="3">
                    <c:v>2048kbit/s</c:v>
                  </c:pt>
                </c:lvl>
                <c:lvl>
                  <c:pt idx="0">
                    <c:v>Carrier TDM Acces (ceny jednorázové bez závazku)</c:v>
                  </c:pt>
                  <c:pt idx="2">
                    <c:v>Carrier TDM Acces (ceny měsíční bez závazku)</c:v>
                  </c:pt>
                </c:lvl>
              </c:multiLvlStrCache>
            </c:multiLvlStrRef>
          </c:cat>
          <c:val>
            <c:numRef>
              <c:f>'Graf 58-59_Pronajaté okruhy'!$O$3:$O$6</c:f>
              <c:numCache>
                <c:formatCode>#\ ##0_ ;[Red]\-#\ ##0\ </c:formatCode>
                <c:ptCount val="4"/>
                <c:pt idx="1">
                  <c:v>5400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5-4158-9012-FABD61FB62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cap="none" baseline="0"/>
                  <a:t>Kč  bez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_ ;[Red]\-#\ ##0\ 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73440162085002"/>
          <c:y val="0.90429027237852921"/>
          <c:w val="0.28197028003078561"/>
          <c:h val="3.71289663073609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73446730011462E-2"/>
          <c:y val="3.8314182012214225E-2"/>
          <c:w val="0.86336408764121864"/>
          <c:h val="0.7246489878420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58-59_Pronajaté okruhy'!$C$2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 58-59_Pronajaté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58-59_Pronajaté okruhy'!$C$3:$C$10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9-4885-B8E5-527EE54C89DD}"/>
            </c:ext>
          </c:extLst>
        </c:ser>
        <c:ser>
          <c:idx val="1"/>
          <c:order val="1"/>
          <c:tx>
            <c:strRef>
              <c:f>'Graf 58-59_Pronajaté okruhy'!$D$2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58-59_Pronajaté okruhy'!$D$3:$D$10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D9-4885-B8E5-527EE54C89DD}"/>
            </c:ext>
          </c:extLst>
        </c:ser>
        <c:ser>
          <c:idx val="2"/>
          <c:order val="2"/>
          <c:tx>
            <c:strRef>
              <c:f>'Graf 58-59_Pronajaté okruhy'!$E$2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58-59_Pronajaté okruhy'!$E$3:$E$10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D9-4885-B8E5-527EE54C89DD}"/>
            </c:ext>
          </c:extLst>
        </c:ser>
        <c:ser>
          <c:idx val="3"/>
          <c:order val="3"/>
          <c:tx>
            <c:strRef>
              <c:f>'Graf 58-59_Pronajaté okruhy'!$F$2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58-59_Pronajaté okruhy'!$F$3:$F$10</c:f>
              <c:numCache>
                <c:formatCode>#\ ##0_ ;[Red]\-#\ ##0\ </c:formatCode>
                <c:ptCount val="8"/>
                <c:pt idx="0">
                  <c:v>1500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1940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D9-4885-B8E5-527EE54C89DD}"/>
            </c:ext>
          </c:extLst>
        </c:ser>
        <c:ser>
          <c:idx val="4"/>
          <c:order val="4"/>
          <c:tx>
            <c:strRef>
              <c:f>'Graf 58-59_Pronajaté okruhy'!$G$2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'Graf 58-59_Pronajaté okruhy'!$A$3:$B$10</c:f>
              <c:multiLvlStrCache>
                <c:ptCount val="8"/>
                <c:lvl>
                  <c:pt idx="0">
                    <c:v>2048/256 kbit/s</c:v>
                  </c:pt>
                  <c:pt idx="1">
                    <c:v>6 Mbit/s</c:v>
                  </c:pt>
                  <c:pt idx="2">
                    <c:v>20 Mbit/s</c:v>
                  </c:pt>
                  <c:pt idx="3">
                    <c:v>100 Mbit/s</c:v>
                  </c:pt>
                  <c:pt idx="4">
                    <c:v>2048/256 kbit/s</c:v>
                  </c:pt>
                  <c:pt idx="5">
                    <c:v>6 Mbit/s</c:v>
                  </c:pt>
                  <c:pt idx="6">
                    <c:v>20 Mbit/s</c:v>
                  </c:pt>
                  <c:pt idx="7">
                    <c:v>100 Mbit/s</c:v>
                  </c:pt>
                </c:lvl>
                <c:lvl>
                  <c:pt idx="0">
                    <c:v>Carrier Ethernet Acces (ceny jednorázové bez závazku)</c:v>
                  </c:pt>
                  <c:pt idx="4">
                    <c:v>Carrier Ethernet Acces (ceny měsíční bez závazku)</c:v>
                  </c:pt>
                </c:lvl>
              </c:multiLvlStrCache>
            </c:multiLvlStrRef>
          </c:cat>
          <c:val>
            <c:numRef>
              <c:f>'Graf 58-59_Pronajaté okruhy'!$G$3:$G$10</c:f>
              <c:numCache>
                <c:formatCode>#\ ##0_ ;[Red]\-#\ ##0\ </c:formatCode>
                <c:ptCount val="8"/>
                <c:pt idx="0">
                  <c:v>4000</c:v>
                </c:pt>
                <c:pt idx="1">
                  <c:v>10000</c:v>
                </c:pt>
                <c:pt idx="2">
                  <c:v>16000</c:v>
                </c:pt>
                <c:pt idx="3">
                  <c:v>26000</c:v>
                </c:pt>
                <c:pt idx="4">
                  <c:v>550</c:v>
                </c:pt>
                <c:pt idx="5">
                  <c:v>1850</c:v>
                </c:pt>
                <c:pt idx="6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D9-4885-B8E5-527EE54C89D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72151608"/>
        <c:axId val="572137104"/>
      </c:barChart>
      <c:catAx>
        <c:axId val="57215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137104"/>
        <c:crosses val="autoZero"/>
        <c:auto val="1"/>
        <c:lblAlgn val="ctr"/>
        <c:lblOffset val="100"/>
        <c:noMultiLvlLbl val="0"/>
      </c:catAx>
      <c:valAx>
        <c:axId val="5721371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>
                    <a:latin typeface="+mn-lt"/>
                  </a:rPr>
                  <a:t> </a:t>
                </a:r>
                <a:r>
                  <a:rPr lang="cs-CZ" cap="none" baseline="0">
                    <a:latin typeface="+mn-lt"/>
                  </a:rPr>
                  <a:t>Kč  bez  DPH</a:t>
                </a:r>
              </a:p>
            </c:rich>
          </c:tx>
          <c:layout>
            <c:manualLayout>
              <c:xMode val="edge"/>
              <c:yMode val="edge"/>
              <c:x val="1.284423142759329E-2"/>
              <c:y val="0.326174917790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\ ##0_ ;[Red]\-#\ ##0\ " sourceLinked="1"/>
        <c:majorTickMark val="none"/>
        <c:minorTickMark val="none"/>
        <c:tickLblPos val="nextTo"/>
        <c:crossAx val="57215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73440162085002"/>
          <c:y val="0.90429027237852921"/>
          <c:w val="0.27541279626663118"/>
          <c:h val="3.76256814052089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60-62_VO a MO mob. ceny'!$C$5</c:f>
              <c:strCache>
                <c:ptCount val="1"/>
                <c:pt idx="0">
                  <c:v>Průměrná maloobchodní cena za 1 min.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ceny'!$D$4:$H$4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ceny'!$D$5:$H$5</c:f>
              <c:numCache>
                <c:formatCode>0.00</c:formatCode>
                <c:ptCount val="5"/>
                <c:pt idx="0">
                  <c:v>0.98</c:v>
                </c:pt>
                <c:pt idx="1">
                  <c:v>0.94</c:v>
                </c:pt>
                <c:pt idx="2">
                  <c:v>0.89910383734249688</c:v>
                </c:pt>
                <c:pt idx="3">
                  <c:v>0.78</c:v>
                </c:pt>
                <c:pt idx="4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8-40D8-A968-8F4FA258BAC8}"/>
            </c:ext>
          </c:extLst>
        </c:ser>
        <c:ser>
          <c:idx val="1"/>
          <c:order val="1"/>
          <c:tx>
            <c:strRef>
              <c:f>'Graf 60-62_VO a MO mob. ceny'!$C$6</c:f>
              <c:strCache>
                <c:ptCount val="1"/>
                <c:pt idx="0">
                  <c:v>Průměrná velkoobchodní cena za 1 min.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"/>
                  <c:y val="4.5325792517318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4-4EB0-89BE-AA5D3DA6A233}"/>
                </c:ext>
              </c:extLst>
            </c:dLbl>
            <c:dLbl>
              <c:idx val="1"/>
              <c:layout>
                <c:manualLayout>
                  <c:x val="0"/>
                  <c:y val="3.0217195011545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4-4EB0-89BE-AA5D3DA6A233}"/>
                </c:ext>
              </c:extLst>
            </c:dLbl>
            <c:dLbl>
              <c:idx val="3"/>
              <c:layout>
                <c:manualLayout>
                  <c:x val="0"/>
                  <c:y val="-4.9102941893761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4-4EB0-89BE-AA5D3DA6A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ceny'!$D$4:$H$4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ceny'!$D$6:$H$6</c:f>
              <c:numCache>
                <c:formatCode>0.00</c:formatCode>
                <c:ptCount val="5"/>
                <c:pt idx="0">
                  <c:v>0.57286312019186003</c:v>
                </c:pt>
                <c:pt idx="1">
                  <c:v>0.62042943542918683</c:v>
                </c:pt>
                <c:pt idx="2">
                  <c:v>0.63671177074228547</c:v>
                </c:pt>
                <c:pt idx="3">
                  <c:v>0.43</c:v>
                </c:pt>
                <c:pt idx="4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8-40D8-A968-8F4FA258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283312990131544E-2"/>
          <c:y val="0.90691961750395234"/>
          <c:w val="0.8253280042122394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64216972878389E-2"/>
          <c:y val="4.813382374475636E-2"/>
          <c:w val="0.88818022747156611"/>
          <c:h val="0.64827715710680234"/>
        </c:manualLayout>
      </c:layout>
      <c:lineChart>
        <c:grouping val="standard"/>
        <c:varyColors val="0"/>
        <c:ser>
          <c:idx val="0"/>
          <c:order val="0"/>
          <c:tx>
            <c:strRef>
              <c:f>[2]US_2d!$A$6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114.61318051575932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D-4112-81C1-412B4ABF96F4}"/>
            </c:ext>
          </c:extLst>
        </c:ser>
        <c:ser>
          <c:idx val="1"/>
          <c:order val="1"/>
          <c:tx>
            <c:strRef>
              <c:f>[2]US_2d!$A$7</c:f>
              <c:strCache>
                <c:ptCount val="1"/>
                <c:pt idx="0">
                  <c:v>index spotřebitelských cen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[2]US_2d!$B$7:$F$7</c:f>
              <c:numCache>
                <c:formatCode>General</c:formatCode>
                <c:ptCount val="5"/>
                <c:pt idx="0">
                  <c:v>100</c:v>
                </c:pt>
                <c:pt idx="1">
                  <c:v>102.02117420596727</c:v>
                </c:pt>
                <c:pt idx="2">
                  <c:v>105.29355149181904</c:v>
                </c:pt>
                <c:pt idx="3">
                  <c:v>107.69971126082771</c:v>
                </c:pt>
                <c:pt idx="4">
                  <c:v>114.82194417709336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D-4112-81C1-412B4ABF96F4}"/>
            </c:ext>
          </c:extLst>
        </c:ser>
        <c:ser>
          <c:idx val="2"/>
          <c:order val="2"/>
          <c:tx>
            <c:strRef>
              <c:f>[2]US_2d!$A$8</c:f>
              <c:strCache>
                <c:ptCount val="1"/>
                <c:pt idx="0">
                  <c:v>index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[2]US_2d!$B$8:$F$8</c:f>
              <c:numCache>
                <c:formatCode>General</c:formatCode>
                <c:ptCount val="5"/>
                <c:pt idx="0">
                  <c:v>100</c:v>
                </c:pt>
                <c:pt idx="1">
                  <c:v>108.10000000000012</c:v>
                </c:pt>
                <c:pt idx="2">
                  <c:v>116.63990000000025</c:v>
                </c:pt>
                <c:pt idx="3">
                  <c:v>122.00533540000018</c:v>
                </c:pt>
                <c:pt idx="4">
                  <c:v>127.86159149920033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D-4112-81C1-412B4ABF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 val="autoZero"/>
        <c:auto val="1"/>
        <c:lblAlgn val="ctr"/>
        <c:lblOffset val="100"/>
        <c:noMultiLvlLbl val="0"/>
      </c:catAx>
      <c:valAx>
        <c:axId val="746963288"/>
        <c:scaling>
          <c:orientation val="minMax"/>
          <c:max val="130"/>
          <c:min val="9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52602799650044E-2"/>
          <c:y val="0.80398266906704108"/>
          <c:w val="0.76683683289588811"/>
          <c:h val="0.19428837225327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60-62_VO a MO mob. ceny'!$C$14</c:f>
              <c:strCache>
                <c:ptCount val="1"/>
                <c:pt idx="0">
                  <c:v>Průměrná maloobchodní cena za 1 SMS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3.5986645409663821E-2"/>
                  <c:y val="4.3342675385915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C-45B5-9D2C-B1BA7F3B66B5}"/>
                </c:ext>
              </c:extLst>
            </c:dLbl>
            <c:dLbl>
              <c:idx val="4"/>
              <c:layout>
                <c:manualLayout>
                  <c:x val="-3.3358702502612705E-2"/>
                  <c:y val="3.3167564580743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7-4031-B5C9-5E768FE0A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ceny'!$D$13:$H$13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ceny'!$D$14:$H$14</c:f>
              <c:numCache>
                <c:formatCode>0.00</c:formatCode>
                <c:ptCount val="5"/>
                <c:pt idx="0">
                  <c:v>0.51931067273933695</c:v>
                </c:pt>
                <c:pt idx="1">
                  <c:v>0.4743483558124803</c:v>
                </c:pt>
                <c:pt idx="2">
                  <c:v>0.46222976367861829</c:v>
                </c:pt>
                <c:pt idx="3">
                  <c:v>0.5</c:v>
                </c:pt>
                <c:pt idx="4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7-4031-B5C9-5E768FE0AB40}"/>
            </c:ext>
          </c:extLst>
        </c:ser>
        <c:ser>
          <c:idx val="1"/>
          <c:order val="1"/>
          <c:tx>
            <c:strRef>
              <c:f>'Graf 60-62_VO a MO mob. ceny'!$C$15</c:f>
              <c:strCache>
                <c:ptCount val="1"/>
                <c:pt idx="0">
                  <c:v>Průměrná velkoobchodní cena za 1 SMS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607934054611404E-3"/>
                  <c:y val="3.013182674199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BC-45B5-9D2C-B1BA7F3B66B5}"/>
                </c:ext>
              </c:extLst>
            </c:dLbl>
            <c:dLbl>
              <c:idx val="1"/>
              <c:layout>
                <c:manualLayout>
                  <c:x val="-1.2364760432766615E-2"/>
                  <c:y val="3.38983050847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C-45B5-9D2C-B1BA7F3B66B5}"/>
                </c:ext>
              </c:extLst>
            </c:dLbl>
            <c:dLbl>
              <c:idx val="2"/>
              <c:layout>
                <c:manualLayout>
                  <c:x val="-3.5033487892838742E-2"/>
                  <c:y val="-7.9096045197740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C-45B5-9D2C-B1BA7F3B66B5}"/>
                </c:ext>
              </c:extLst>
            </c:dLbl>
            <c:dLbl>
              <c:idx val="3"/>
              <c:layout>
                <c:manualLayout>
                  <c:x val="-3.242147922998987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7-4031-B5C9-5E768FE0AB40}"/>
                </c:ext>
              </c:extLst>
            </c:dLbl>
            <c:dLbl>
              <c:idx val="4"/>
              <c:layout>
                <c:manualLayout>
                  <c:x val="-3.4447821681864235E-2"/>
                  <c:y val="-4.6783625730994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7-4031-B5C9-5E768FE0A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ceny'!$D$13:$H$13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ceny'!$D$15:$H$15</c:f>
              <c:numCache>
                <c:formatCode>#,##0.00</c:formatCode>
                <c:ptCount val="5"/>
                <c:pt idx="0">
                  <c:v>0.42989068585472395</c:v>
                </c:pt>
                <c:pt idx="1">
                  <c:v>0.46621327251776656</c:v>
                </c:pt>
                <c:pt idx="2">
                  <c:v>0.48496453678412493</c:v>
                </c:pt>
                <c:pt idx="3">
                  <c:v>0.34</c:v>
                </c:pt>
                <c:pt idx="4" formatCode="0.00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17-4031-B5C9-5E768FE0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935539972397066E-2"/>
          <c:y val="0.90691961750395234"/>
          <c:w val="0.82391802088568711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3771224279763E-2"/>
          <c:y val="3.5961272475795295E-2"/>
          <c:w val="0.88211662323984297"/>
          <c:h val="0.80862155716012685"/>
        </c:manualLayout>
      </c:layout>
      <c:lineChart>
        <c:grouping val="standard"/>
        <c:varyColors val="0"/>
        <c:ser>
          <c:idx val="0"/>
          <c:order val="0"/>
          <c:tx>
            <c:strRef>
              <c:f>'Graf 60-62_VO a MO mob. ceny'!$C$23</c:f>
              <c:strCache>
                <c:ptCount val="1"/>
                <c:pt idx="0">
                  <c:v>Průměrná maloobchodní cena za 1 MB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ceny'!$D$22:$H$22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ceny'!$D$23:$H$23</c:f>
              <c:numCache>
                <c:formatCode>0.00</c:formatCode>
                <c:ptCount val="5"/>
                <c:pt idx="0">
                  <c:v>0.13</c:v>
                </c:pt>
                <c:pt idx="1">
                  <c:v>0.10242571341640881</c:v>
                </c:pt>
                <c:pt idx="2">
                  <c:v>7.2357056459793775E-2</c:v>
                </c:pt>
                <c:pt idx="3">
                  <c:v>4.5620819208841853E-2</c:v>
                </c:pt>
                <c:pt idx="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F-4137-81EA-9979BAB7FA31}"/>
            </c:ext>
          </c:extLst>
        </c:ser>
        <c:ser>
          <c:idx val="1"/>
          <c:order val="1"/>
          <c:tx>
            <c:strRef>
              <c:f>'Graf 60-62_VO a MO mob. ceny'!$C$24</c:f>
              <c:strCache>
                <c:ptCount val="1"/>
                <c:pt idx="0">
                  <c:v>Průměrná velkoobchodní cena za 1 MB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9535603715170316E-2"/>
                  <c:y val="4.2884990253411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16-4406-ADDD-53AF67AAFB25}"/>
                </c:ext>
              </c:extLst>
            </c:dLbl>
            <c:dLbl>
              <c:idx val="2"/>
              <c:layout>
                <c:manualLayout>
                  <c:x val="-3.921568627450988E-2"/>
                  <c:y val="4.67836257309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6-4406-ADDD-53AF67AAFB25}"/>
                </c:ext>
              </c:extLst>
            </c:dLbl>
            <c:dLbl>
              <c:idx val="3"/>
              <c:layout>
                <c:manualLayout>
                  <c:x val="-3.5087719298245765E-2"/>
                  <c:y val="-6.2378167641325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6-4406-ADDD-53AF67AAF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60-62_VO a MO mob. ceny'!$D$22:$H$22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60-62_VO a MO mob. ceny'!$D$24:$H$24</c:f>
              <c:numCache>
                <c:formatCode>#,##0.00</c:formatCode>
                <c:ptCount val="5"/>
                <c:pt idx="0">
                  <c:v>0.15662018886275697</c:v>
                </c:pt>
                <c:pt idx="1">
                  <c:v>0.10270213907458471</c:v>
                </c:pt>
                <c:pt idx="2">
                  <c:v>7.0032576216781037E-2</c:v>
                </c:pt>
                <c:pt idx="3">
                  <c:v>0.09</c:v>
                </c:pt>
                <c:pt idx="4" formatCode="0.0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F-4137-81EA-9979BAB7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62912"/>
        <c:axId val="189260560"/>
      </c:lineChart>
      <c:catAx>
        <c:axId val="189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0560"/>
        <c:crosses val="autoZero"/>
        <c:auto val="1"/>
        <c:lblAlgn val="ctr"/>
        <c:lblOffset val="100"/>
        <c:noMultiLvlLbl val="0"/>
      </c:catAx>
      <c:valAx>
        <c:axId val="1892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/>
                  <a:t>Kč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1892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2678362013257"/>
          <c:y val="0.91081825298153518"/>
          <c:w val="0.80750448747098102"/>
          <c:h val="6.5789934152967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63-68_VO-MO'!$A$48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63-68_VO-MO'!$B$47:$F$47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63-68_VO-MO'!$B$48:$F$48</c:f>
              <c:numCache>
                <c:formatCode>0.00</c:formatCode>
                <c:ptCount val="5"/>
                <c:pt idx="0">
                  <c:v>0.15662018886275697</c:v>
                </c:pt>
                <c:pt idx="1">
                  <c:v>0.10270213907458471</c:v>
                </c:pt>
                <c:pt idx="2">
                  <c:v>7.0032576216781037E-2</c:v>
                </c:pt>
                <c:pt idx="3">
                  <c:v>9.0212088563284193E-2</c:v>
                </c:pt>
                <c:pt idx="4">
                  <c:v>8.0023884036731274E-2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7-43D8-A65A-A630F99AC404}"/>
            </c:ext>
          </c:extLst>
        </c:ser>
        <c:ser>
          <c:idx val="5"/>
          <c:order val="1"/>
          <c:tx>
            <c:strRef>
              <c:f>'Graf 63-68_VO-MO'!$A$49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63-68_VO-MO'!$B$47:$F$47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63-68_VO-MO'!$B$49:$F$49</c:f>
              <c:numCache>
                <c:formatCode>0.00</c:formatCode>
                <c:ptCount val="5"/>
                <c:pt idx="0">
                  <c:v>0.24310178445836536</c:v>
                </c:pt>
                <c:pt idx="1">
                  <c:v>0.24126887952871437</c:v>
                </c:pt>
                <c:pt idx="2">
                  <c:v>0.22010506650786565</c:v>
                </c:pt>
                <c:pt idx="3">
                  <c:v>0.14057782334882588</c:v>
                </c:pt>
                <c:pt idx="4">
                  <c:v>9.7270041922008776E-2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7-43D8-A65A-A630F99AC404}"/>
            </c:ext>
          </c:extLst>
        </c:ser>
        <c:ser>
          <c:idx val="6"/>
          <c:order val="2"/>
          <c:tx>
            <c:strRef>
              <c:f>'Graf 63-68_VO-MO'!$A$50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63-68_VO-MO'!$B$47:$F$47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63-68_VO-MO'!$B$50:$F$50</c:f>
              <c:numCache>
                <c:formatCode>#,##0.00</c:formatCode>
                <c:ptCount val="5"/>
                <c:pt idx="0">
                  <c:v>0.1470863327637511</c:v>
                </c:pt>
                <c:pt idx="1">
                  <c:v>9.2762400830152539E-2</c:v>
                </c:pt>
                <c:pt idx="2">
                  <c:v>6.1236276524249171E-2</c:v>
                </c:pt>
                <c:pt idx="3">
                  <c:v>8.9790801643853072E-2</c:v>
                </c:pt>
                <c:pt idx="4">
                  <c:v>8.1401053639809248E-2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7-43D8-A65A-A630F99AC404}"/>
            </c:ext>
          </c:extLst>
        </c:ser>
        <c:ser>
          <c:idx val="7"/>
          <c:order val="3"/>
          <c:tx>
            <c:strRef>
              <c:f>'Graf 63-68_VO-MO'!$A$51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63-68_VO-MO'!$B$47:$F$47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63-68_VO-MO'!$B$51:$F$51</c:f>
              <c:numCache>
                <c:formatCode>#,##0.00</c:formatCode>
                <c:ptCount val="5"/>
                <c:pt idx="0">
                  <c:v>0.24325328493751652</c:v>
                </c:pt>
                <c:pt idx="1">
                  <c:v>0.16236730170499619</c:v>
                </c:pt>
                <c:pt idx="2">
                  <c:v>0.10479532925647561</c:v>
                </c:pt>
                <c:pt idx="3">
                  <c:v>7.9919232833927087E-2</c:v>
                </c:pt>
                <c:pt idx="4">
                  <c:v>6.0446701192400573E-2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7-43D8-A65A-A630F99A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63-68_VO-MO'!$A$41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63-68_VO-MO'!$B$40:$F$40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63-68_VO-MO'!$B$41:$F$41</c:f>
              <c:numCache>
                <c:formatCode>0.00</c:formatCode>
                <c:ptCount val="5"/>
                <c:pt idx="0">
                  <c:v>0.13401274313763659</c:v>
                </c:pt>
                <c:pt idx="1">
                  <c:v>0.10242571341640878</c:v>
                </c:pt>
                <c:pt idx="2">
                  <c:v>7.2357056459793775E-2</c:v>
                </c:pt>
                <c:pt idx="3">
                  <c:v>4.5620819208841853E-2</c:v>
                </c:pt>
                <c:pt idx="4">
                  <c:v>3.2438687148344317E-2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5-43DE-9F39-ABE145700D2E}"/>
            </c:ext>
          </c:extLst>
        </c:ser>
        <c:ser>
          <c:idx val="5"/>
          <c:order val="1"/>
          <c:tx>
            <c:strRef>
              <c:f>'Graf 63-68_VO-MO'!$A$42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63-68_VO-MO'!$B$40:$F$40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63-68_VO-MO'!$B$42:$F$42</c:f>
              <c:numCache>
                <c:formatCode>0.00</c:formatCode>
                <c:ptCount val="5"/>
                <c:pt idx="0">
                  <c:v>0.12983401338934608</c:v>
                </c:pt>
                <c:pt idx="1">
                  <c:v>0.10622705734851103</c:v>
                </c:pt>
                <c:pt idx="2">
                  <c:v>6.8504396758500896E-2</c:v>
                </c:pt>
                <c:pt idx="3">
                  <c:v>3.9718289424324774E-2</c:v>
                </c:pt>
                <c:pt idx="4">
                  <c:v>2.8008712913946344E-2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5-43DE-9F39-ABE145700D2E}"/>
            </c:ext>
          </c:extLst>
        </c:ser>
        <c:ser>
          <c:idx val="6"/>
          <c:order val="2"/>
          <c:tx>
            <c:strRef>
              <c:f>'Graf 63-68_VO-MO'!$A$43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63-68_VO-MO'!$B$40:$F$40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63-68_VO-MO'!$B$43:$F$43</c:f>
              <c:numCache>
                <c:formatCode>#,##0.00</c:formatCode>
                <c:ptCount val="5"/>
                <c:pt idx="0">
                  <c:v>0.16895697148933406</c:v>
                </c:pt>
                <c:pt idx="1">
                  <c:v>0.12830725031520696</c:v>
                </c:pt>
                <c:pt idx="2">
                  <c:v>0.10772923155515521</c:v>
                </c:pt>
                <c:pt idx="3">
                  <c:v>8.2936076240945775E-2</c:v>
                </c:pt>
                <c:pt idx="4">
                  <c:v>5.6306869687633522E-2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5-43DE-9F39-ABE145700D2E}"/>
            </c:ext>
          </c:extLst>
        </c:ser>
        <c:ser>
          <c:idx val="7"/>
          <c:order val="3"/>
          <c:tx>
            <c:strRef>
              <c:f>'Graf 63-68_VO-MO'!$A$44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63-68_VO-MO'!$B$40:$F$40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63-68_VO-MO'!$B$44:$F$44</c:f>
              <c:numCache>
                <c:formatCode>#,##0.00</c:formatCode>
                <c:ptCount val="5"/>
                <c:pt idx="0">
                  <c:v>0.1</c:v>
                </c:pt>
                <c:pt idx="1">
                  <c:v>7.0000000000000007E-2</c:v>
                </c:pt>
                <c:pt idx="2">
                  <c:v>4.8804801716077546E-2</c:v>
                </c:pt>
                <c:pt idx="3">
                  <c:v>2.6090781833881107E-2</c:v>
                </c:pt>
                <c:pt idx="4">
                  <c:v>1.919322240086193E-2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85-43DE-9F39-ABE14570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63-68_VO-MO'!$A$12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63-68_VO-MO'!$B$11:$F$11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63-68_VO-MO'!$B$12:$F$12</c:f>
              <c:numCache>
                <c:formatCode>0.00</c:formatCode>
                <c:ptCount val="5"/>
                <c:pt idx="0">
                  <c:v>0.57286312019186003</c:v>
                </c:pt>
                <c:pt idx="1">
                  <c:v>0.62042943542918683</c:v>
                </c:pt>
                <c:pt idx="2">
                  <c:v>0.63671177074228547</c:v>
                </c:pt>
                <c:pt idx="3">
                  <c:v>0.42614393054968769</c:v>
                </c:pt>
                <c:pt idx="4">
                  <c:v>0.37994505160938569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1-4918-BA34-2199BCE7FB31}"/>
            </c:ext>
          </c:extLst>
        </c:ser>
        <c:ser>
          <c:idx val="5"/>
          <c:order val="1"/>
          <c:tx>
            <c:strRef>
              <c:f>'Graf 63-68_VO-MO'!$A$13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63-68_VO-MO'!$B$11:$F$11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63-68_VO-MO'!$B$13:$F$13</c:f>
              <c:numCache>
                <c:formatCode>0.00</c:formatCode>
                <c:ptCount val="5"/>
                <c:pt idx="0">
                  <c:v>0.56119513397994414</c:v>
                </c:pt>
                <c:pt idx="1">
                  <c:v>0.56369159971496796</c:v>
                </c:pt>
                <c:pt idx="2">
                  <c:v>0.7248394834165337</c:v>
                </c:pt>
                <c:pt idx="3">
                  <c:v>0.8154099005092269</c:v>
                </c:pt>
                <c:pt idx="4">
                  <c:v>0.77397206202610069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1-4918-BA34-2199BCE7FB31}"/>
            </c:ext>
          </c:extLst>
        </c:ser>
        <c:ser>
          <c:idx val="6"/>
          <c:order val="2"/>
          <c:tx>
            <c:strRef>
              <c:f>'Graf 63-68_VO-MO'!$A$14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63-68_VO-MO'!$B$11:$F$11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63-68_VO-MO'!$B$14:$F$14</c:f>
              <c:numCache>
                <c:formatCode>#,##0.00</c:formatCode>
                <c:ptCount val="5"/>
                <c:pt idx="0">
                  <c:v>0.57792157314227965</c:v>
                </c:pt>
                <c:pt idx="1">
                  <c:v>0.63077094746158424</c:v>
                </c:pt>
                <c:pt idx="2">
                  <c:v>0.64559249841520827</c:v>
                </c:pt>
                <c:pt idx="3">
                  <c:v>0.3944011568610738</c:v>
                </c:pt>
                <c:pt idx="4">
                  <c:v>0.35115906436998295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1-4918-BA34-2199BCE7FB31}"/>
            </c:ext>
          </c:extLst>
        </c:ser>
        <c:ser>
          <c:idx val="7"/>
          <c:order val="3"/>
          <c:tx>
            <c:strRef>
              <c:f>'Graf 63-68_VO-MO'!$A$15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63-68_VO-MO'!$B$11:$F$11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63-68_VO-MO'!$B$15:$F$15</c:f>
              <c:numCache>
                <c:formatCode>#,##0.00</c:formatCode>
                <c:ptCount val="5"/>
                <c:pt idx="0">
                  <c:v>0.47768685642692144</c:v>
                </c:pt>
                <c:pt idx="1">
                  <c:v>0.46701731498071986</c:v>
                </c:pt>
                <c:pt idx="2">
                  <c:v>0.45796334314477233</c:v>
                </c:pt>
                <c:pt idx="3">
                  <c:v>0.45409431195492783</c:v>
                </c:pt>
                <c:pt idx="4">
                  <c:v>0.44681632142968725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1-4918-BA34-2199BCE7F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63-68_VO-MO'!$A$5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63-68_VO-MO'!$B$4:$F$4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63-68_VO-MO'!$B$5:$F$5</c:f>
              <c:numCache>
                <c:formatCode>0.00</c:formatCode>
                <c:ptCount val="5"/>
                <c:pt idx="0">
                  <c:v>0.98010393105687865</c:v>
                </c:pt>
                <c:pt idx="1">
                  <c:v>0.94490867496735031</c:v>
                </c:pt>
                <c:pt idx="2">
                  <c:v>0.89910383734249688</c:v>
                </c:pt>
                <c:pt idx="3">
                  <c:v>0.77701616666143647</c:v>
                </c:pt>
                <c:pt idx="4">
                  <c:v>0.73711765204778901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D-4E04-9194-44AC27738D7F}"/>
            </c:ext>
          </c:extLst>
        </c:ser>
        <c:ser>
          <c:idx val="5"/>
          <c:order val="1"/>
          <c:tx>
            <c:strRef>
              <c:f>'Graf 63-68_VO-MO'!$A$6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63-68_VO-MO'!$B$4:$F$4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63-68_VO-MO'!$B$6:$F$6</c:f>
              <c:numCache>
                <c:formatCode>0.00</c:formatCode>
                <c:ptCount val="5"/>
                <c:pt idx="0">
                  <c:v>0.91714617949711397</c:v>
                </c:pt>
                <c:pt idx="1">
                  <c:v>0.88291715752373778</c:v>
                </c:pt>
                <c:pt idx="2">
                  <c:v>0.87388033911412055</c:v>
                </c:pt>
                <c:pt idx="3">
                  <c:v>0.7068443322386474</c:v>
                </c:pt>
                <c:pt idx="4">
                  <c:v>0.6645180934298307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D-4E04-9194-44AC27738D7F}"/>
            </c:ext>
          </c:extLst>
        </c:ser>
        <c:ser>
          <c:idx val="6"/>
          <c:order val="2"/>
          <c:tx>
            <c:strRef>
              <c:f>'Graf 63-68_VO-MO'!$A$7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63-68_VO-MO'!$B$4:$F$4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63-68_VO-MO'!$B$7:$F$7</c:f>
              <c:numCache>
                <c:formatCode>#,##0.00</c:formatCode>
                <c:ptCount val="5"/>
                <c:pt idx="0">
                  <c:v>1.1366976870000192</c:v>
                </c:pt>
                <c:pt idx="1">
                  <c:v>1.1394661915468414</c:v>
                </c:pt>
                <c:pt idx="2">
                  <c:v>1.0735393578439276</c:v>
                </c:pt>
                <c:pt idx="3">
                  <c:v>0.89585032928211927</c:v>
                </c:pt>
                <c:pt idx="4">
                  <c:v>0.81577820368941523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D-4E04-9194-44AC27738D7F}"/>
            </c:ext>
          </c:extLst>
        </c:ser>
        <c:ser>
          <c:idx val="7"/>
          <c:order val="3"/>
          <c:tx>
            <c:strRef>
              <c:f>'Graf 63-68_VO-MO'!$A$8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63-68_VO-MO'!$B$4:$F$4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63-68_VO-MO'!$B$8:$F$8</c:f>
              <c:numCache>
                <c:formatCode>#,##0.00</c:formatCode>
                <c:ptCount val="5"/>
                <c:pt idx="0">
                  <c:v>0.88890413932939527</c:v>
                </c:pt>
                <c:pt idx="1">
                  <c:v>0.84153208485513431</c:v>
                </c:pt>
                <c:pt idx="2">
                  <c:v>0.77292929826510293</c:v>
                </c:pt>
                <c:pt idx="3">
                  <c:v>0.75772210361204306</c:v>
                </c:pt>
                <c:pt idx="4">
                  <c:v>0.74865964391952222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D-4E04-9194-44AC27738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8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63-68_VO-MO'!$A$30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63-68_VO-MO'!$B$29:$F$29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63-68_VO-MO'!$B$30:$F$30</c:f>
              <c:numCache>
                <c:formatCode>0.00</c:formatCode>
                <c:ptCount val="5"/>
                <c:pt idx="0">
                  <c:v>0.42989068585472395</c:v>
                </c:pt>
                <c:pt idx="1">
                  <c:v>0.46621327251776656</c:v>
                </c:pt>
                <c:pt idx="2">
                  <c:v>0.48496453678412493</c:v>
                </c:pt>
                <c:pt idx="3">
                  <c:v>0.33923730627750481</c:v>
                </c:pt>
                <c:pt idx="4">
                  <c:v>0.35845910631730599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8-400D-9635-BDCF5173E191}"/>
            </c:ext>
          </c:extLst>
        </c:ser>
        <c:ser>
          <c:idx val="5"/>
          <c:order val="1"/>
          <c:tx>
            <c:strRef>
              <c:f>'Graf 63-68_VO-MO'!$A$31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63-68_VO-MO'!$B$29:$F$29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63-68_VO-MO'!$B$31:$F$31</c:f>
              <c:numCache>
                <c:formatCode>0.00</c:formatCode>
                <c:ptCount val="5"/>
                <c:pt idx="0">
                  <c:v>0.59489119442675753</c:v>
                </c:pt>
                <c:pt idx="1">
                  <c:v>0.61451717075559043</c:v>
                </c:pt>
                <c:pt idx="2">
                  <c:v>0.58478342814533901</c:v>
                </c:pt>
                <c:pt idx="3">
                  <c:v>0.57124396872609673</c:v>
                </c:pt>
                <c:pt idx="4">
                  <c:v>0.49998041234011209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8-400D-9635-BDCF5173E191}"/>
            </c:ext>
          </c:extLst>
        </c:ser>
        <c:ser>
          <c:idx val="6"/>
          <c:order val="2"/>
          <c:tx>
            <c:strRef>
              <c:f>'Graf 63-68_VO-MO'!$A$32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63-68_VO-MO'!$B$29:$F$29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63-68_VO-MO'!$B$32:$F$32</c:f>
              <c:numCache>
                <c:formatCode>#,##0.00</c:formatCode>
                <c:ptCount val="5"/>
                <c:pt idx="0">
                  <c:v>0.39793073388575451</c:v>
                </c:pt>
                <c:pt idx="1">
                  <c:v>0.44091158200262964</c:v>
                </c:pt>
                <c:pt idx="2">
                  <c:v>0.470845390870411</c:v>
                </c:pt>
                <c:pt idx="3">
                  <c:v>0.30099647785813666</c:v>
                </c:pt>
                <c:pt idx="4">
                  <c:v>0.33244643079696601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8-400D-9635-BDCF5173E191}"/>
            </c:ext>
          </c:extLst>
        </c:ser>
        <c:ser>
          <c:idx val="7"/>
          <c:order val="3"/>
          <c:tx>
            <c:strRef>
              <c:f>'Graf 63-68_VO-MO'!$A$33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63-68_VO-MO'!$B$29:$F$29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63-68_VO-MO'!$B$33:$F$33</c:f>
              <c:numCache>
                <c:formatCode>#,##0.00</c:formatCode>
                <c:ptCount val="5"/>
                <c:pt idx="0">
                  <c:v>0.52775705118639005</c:v>
                </c:pt>
                <c:pt idx="1">
                  <c:v>0.5123107015385856</c:v>
                </c:pt>
                <c:pt idx="2">
                  <c:v>0.50024785016918472</c:v>
                </c:pt>
                <c:pt idx="3">
                  <c:v>0.50991306061128483</c:v>
                </c:pt>
                <c:pt idx="4">
                  <c:v>0.5122038765254846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8-400D-9635-BDCF5173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'Graf 63-68_VO-MO'!$A$23</c:f>
              <c:strCache>
                <c:ptCount val="1"/>
                <c:pt idx="0">
                  <c:v>trh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'Graf 63-68_VO-MO'!$B$22:$F$22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63-68_VO-MO'!$B$23:$F$23</c:f>
              <c:numCache>
                <c:formatCode>0.00</c:formatCode>
                <c:ptCount val="5"/>
                <c:pt idx="0">
                  <c:v>0.51931067273933695</c:v>
                </c:pt>
                <c:pt idx="1">
                  <c:v>0.4743483558124803</c:v>
                </c:pt>
                <c:pt idx="2">
                  <c:v>0.46222976367861829</c:v>
                </c:pt>
                <c:pt idx="3">
                  <c:v>0.4960900536008056</c:v>
                </c:pt>
                <c:pt idx="4">
                  <c:v>0.55193453102679324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8-4312-8D58-3A34E6EF9E0F}"/>
            </c:ext>
          </c:extLst>
        </c:ser>
        <c:ser>
          <c:idx val="5"/>
          <c:order val="1"/>
          <c:tx>
            <c:strRef>
              <c:f>'Graf 63-68_VO-MO'!$A$24</c:f>
              <c:strCache>
                <c:ptCount val="1"/>
                <c:pt idx="0">
                  <c:v>Operátor 1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'Graf 63-68_VO-MO'!$B$22:$F$22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63-68_VO-MO'!$B$24:$F$24</c:f>
              <c:numCache>
                <c:formatCode>0.00</c:formatCode>
                <c:ptCount val="5"/>
                <c:pt idx="0">
                  <c:v>0.71768357649886461</c:v>
                </c:pt>
                <c:pt idx="1">
                  <c:v>0.64666329237748399</c:v>
                </c:pt>
                <c:pt idx="2">
                  <c:v>0.63370218804946465</c:v>
                </c:pt>
                <c:pt idx="3">
                  <c:v>0.77675005531883934</c:v>
                </c:pt>
                <c:pt idx="4">
                  <c:v>0.92371470533559197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E8-4312-8D58-3A34E6EF9E0F}"/>
            </c:ext>
          </c:extLst>
        </c:ser>
        <c:ser>
          <c:idx val="6"/>
          <c:order val="2"/>
          <c:tx>
            <c:strRef>
              <c:f>'Graf 63-68_VO-MO'!$A$25</c:f>
              <c:strCache>
                <c:ptCount val="1"/>
                <c:pt idx="0">
                  <c:v>Operátor 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'Graf 63-68_VO-MO'!$B$22:$F$22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63-68_VO-MO'!$B$25:$F$25</c:f>
              <c:numCache>
                <c:formatCode>#,##0.00</c:formatCode>
                <c:ptCount val="5"/>
                <c:pt idx="0">
                  <c:v>0.27637559164929604</c:v>
                </c:pt>
                <c:pt idx="1">
                  <c:v>0.23908404429990315</c:v>
                </c:pt>
                <c:pt idx="2">
                  <c:v>0.21266691621111461</c:v>
                </c:pt>
                <c:pt idx="3">
                  <c:v>0.18528034011761932</c:v>
                </c:pt>
                <c:pt idx="4">
                  <c:v>0.17600903690588371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8-4312-8D58-3A34E6EF9E0F}"/>
            </c:ext>
          </c:extLst>
        </c:ser>
        <c:ser>
          <c:idx val="7"/>
          <c:order val="3"/>
          <c:tx>
            <c:strRef>
              <c:f>'Graf 63-68_VO-MO'!$A$26</c:f>
              <c:strCache>
                <c:ptCount val="1"/>
                <c:pt idx="0">
                  <c:v>Operátor 3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'Graf 63-68_VO-MO'!$B$22:$F$22</c:f>
              <c:numCache>
                <c:formatCode>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63-68_VO-MO'!$B$26:$F$26</c:f>
              <c:numCache>
                <c:formatCode>#,##0.00</c:formatCode>
                <c:ptCount val="5"/>
                <c:pt idx="0">
                  <c:v>0.51421993901080232</c:v>
                </c:pt>
                <c:pt idx="1">
                  <c:v>0.49152127318490618</c:v>
                </c:pt>
                <c:pt idx="2">
                  <c:v>0.50887462116677484</c:v>
                </c:pt>
                <c:pt idx="3">
                  <c:v>0.48875396168477214</c:v>
                </c:pt>
                <c:pt idx="4">
                  <c:v>0.49543228832997976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E8-4312-8D58-3A34E6EF9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17240"/>
        <c:axId val="580626424"/>
      </c:lineChart>
      <c:catAx>
        <c:axId val="5806172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26424"/>
        <c:crosses val="autoZero"/>
        <c:auto val="1"/>
        <c:lblAlgn val="ctr"/>
        <c:lblOffset val="100"/>
        <c:noMultiLvlLbl val="0"/>
      </c:catAx>
      <c:valAx>
        <c:axId val="5806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sz="900" b="0"/>
                  <a:t>Kč bez DPH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806172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7 - Graf 69-71'!$K$3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7 - Graf 69-71'!$L$2:$P$2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69-71'!$L$3:$P$3</c:f>
              <c:numCache>
                <c:formatCode>0.000</c:formatCode>
                <c:ptCount val="5"/>
                <c:pt idx="0">
                  <c:v>2.7E-2</c:v>
                </c:pt>
                <c:pt idx="1">
                  <c:v>2.1000000000000001E-2</c:v>
                </c:pt>
                <c:pt idx="2">
                  <c:v>1.9E-2</c:v>
                </c:pt>
                <c:pt idx="3">
                  <c:v>1.7000000000000001E-2</c:v>
                </c:pt>
                <c:pt idx="4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1-43F1-9A9A-E9BB9DD485F4}"/>
            </c:ext>
          </c:extLst>
        </c:ser>
        <c:ser>
          <c:idx val="1"/>
          <c:order val="1"/>
          <c:tx>
            <c:strRef>
              <c:f>'Tab. 7 - Graf 69-71'!$K$4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7 - Graf 69-71'!$L$2:$P$2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69-71'!$L$4:$P$4</c:f>
              <c:numCache>
                <c:formatCode>0.000</c:formatCode>
                <c:ptCount val="5"/>
                <c:pt idx="0">
                  <c:v>3.4000000000000002E-2</c:v>
                </c:pt>
                <c:pt idx="1">
                  <c:v>0.03</c:v>
                </c:pt>
                <c:pt idx="2">
                  <c:v>3.1E-2</c:v>
                </c:pt>
                <c:pt idx="3">
                  <c:v>0.03</c:v>
                </c:pt>
                <c:pt idx="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1-43F1-9A9A-E9BB9DD485F4}"/>
            </c:ext>
          </c:extLst>
        </c:ser>
        <c:ser>
          <c:idx val="2"/>
          <c:order val="2"/>
          <c:tx>
            <c:strRef>
              <c:f>'Tab. 7 - Graf 69-71'!$K$5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7 - Graf 69-71'!$L$2:$P$2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69-71'!$L$5:$P$5</c:f>
              <c:numCache>
                <c:formatCode>0.000</c:formatCode>
                <c:ptCount val="5"/>
                <c:pt idx="0">
                  <c:v>3.2000000000000001E-2</c:v>
                </c:pt>
                <c:pt idx="1">
                  <c:v>3.2000000000000001E-2</c:v>
                </c:pt>
                <c:pt idx="2">
                  <c:v>3.2000000000000001E-2</c:v>
                </c:pt>
                <c:pt idx="3">
                  <c:v>3.2000000000000001E-2</c:v>
                </c:pt>
                <c:pt idx="4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1-43F1-9A9A-E9BB9DD48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79648"/>
        <c:axId val="74801920"/>
      </c:lineChart>
      <c:catAx>
        <c:axId val="747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801920"/>
        <c:crosses val="autoZero"/>
        <c:auto val="1"/>
        <c:lblAlgn val="ctr"/>
        <c:lblOffset val="100"/>
        <c:noMultiLvlLbl val="0"/>
      </c:catAx>
      <c:valAx>
        <c:axId val="74801920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77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7 - Graf 69-71'!$K$16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7 - Graf 69-71'!$L$15:$P$15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69-71'!$L$16:$P$16</c:f>
              <c:numCache>
                <c:formatCode>0.000</c:formatCode>
                <c:ptCount val="5"/>
                <c:pt idx="0">
                  <c:v>8.0000000000000002E-3</c:v>
                </c:pt>
                <c:pt idx="1">
                  <c:v>5.0000000000000001E-3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8-42D3-B9BC-638CC8DD3F57}"/>
            </c:ext>
          </c:extLst>
        </c:ser>
        <c:ser>
          <c:idx val="1"/>
          <c:order val="1"/>
          <c:tx>
            <c:strRef>
              <c:f>'Tab. 7 - Graf 69-71'!$K$17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7 - Graf 69-71'!$L$15:$P$15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69-71'!$L$17:$P$17</c:f>
              <c:numCache>
                <c:formatCode>0.000</c:formatCode>
                <c:ptCount val="5"/>
                <c:pt idx="0">
                  <c:v>1.2999999999999999E-2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8-42D3-B9BC-638CC8DD3F57}"/>
            </c:ext>
          </c:extLst>
        </c:ser>
        <c:ser>
          <c:idx val="2"/>
          <c:order val="2"/>
          <c:tx>
            <c:strRef>
              <c:f>'Tab. 7 - Graf 69-71'!$K$18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7 - Graf 69-71'!$L$15:$P$15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69-71'!$L$18:$P$18</c:f>
              <c:numCache>
                <c:formatCode>0.00</c:formatCode>
                <c:ptCount val="5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8-42D3-B9BC-638CC8DD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97152"/>
        <c:axId val="75711232"/>
      </c:lineChart>
      <c:catAx>
        <c:axId val="756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11232"/>
        <c:crosses val="autoZero"/>
        <c:auto val="1"/>
        <c:lblAlgn val="ctr"/>
        <c:lblOffset val="100"/>
        <c:noMultiLvlLbl val="0"/>
      </c:catAx>
      <c:valAx>
        <c:axId val="75711232"/>
        <c:scaling>
          <c:orientation val="minMax"/>
          <c:max val="2.000000000000001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6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[2]US_2d!$A$6</c:f>
              <c:strCache>
                <c:ptCount val="1"/>
                <c:pt idx="0">
                  <c:v>index hodnocené ceny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[2]US_2d!$B$6:$F$6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114.61318051575932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F-4598-81EE-0E090067C41A}"/>
            </c:ext>
          </c:extLst>
        </c:ser>
        <c:ser>
          <c:idx val="1"/>
          <c:order val="1"/>
          <c:tx>
            <c:strRef>
              <c:f>[2]US_2d!$A$9</c:f>
              <c:strCache>
                <c:ptCount val="1"/>
                <c:pt idx="0">
                  <c:v>korigovaný index ceny podle CPI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[2]US_2d!$B$9:$F$9</c:f>
              <c:numCache>
                <c:formatCode>General</c:formatCode>
                <c:ptCount val="5"/>
                <c:pt idx="0">
                  <c:v>100</c:v>
                </c:pt>
                <c:pt idx="1">
                  <c:v>98.018867924528308</c:v>
                </c:pt>
                <c:pt idx="2">
                  <c:v>94.972577696526514</c:v>
                </c:pt>
                <c:pt idx="3">
                  <c:v>92.850759606791783</c:v>
                </c:pt>
                <c:pt idx="4">
                  <c:v>99.818184874999119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F-4598-81EE-0E090067C41A}"/>
            </c:ext>
          </c:extLst>
        </c:ser>
        <c:ser>
          <c:idx val="2"/>
          <c:order val="2"/>
          <c:tx>
            <c:strRef>
              <c:f>[2]US_2d!$A$10</c:f>
              <c:strCache>
                <c:ptCount val="1"/>
                <c:pt idx="0">
                  <c:v>korigovaný index ceny podle průměrné měsíční mzdy</c:v>
                </c:pt>
              </c:strCache>
            </c:strRef>
          </c:tx>
          <c:spPr>
            <a:ln w="28575" cap="rnd">
              <a:solidFill>
                <a:srgbClr val="3399FF"/>
              </a:solidFill>
              <a:round/>
            </a:ln>
            <a:effectLst/>
          </c:spPr>
          <c:marker>
            <c:symbol val="none"/>
          </c:marker>
          <c:cat>
            <c:numRef>
              <c:f>[2]US_2d!$B$4:$F$4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[2]US_2d!$B$10:$F$10</c:f>
              <c:numCache>
                <c:formatCode>General</c:formatCode>
                <c:ptCount val="5"/>
                <c:pt idx="0">
                  <c:v>100</c:v>
                </c:pt>
                <c:pt idx="1">
                  <c:v>92.506938020351427</c:v>
                </c:pt>
                <c:pt idx="2">
                  <c:v>85.733955533226435</c:v>
                </c:pt>
                <c:pt idx="3">
                  <c:v>81.963628616851338</c:v>
                </c:pt>
                <c:pt idx="4">
                  <c:v>89.638474831964004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F-4598-81EE-0E090067C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968864"/>
        <c:axId val="746963288"/>
      </c:lineChart>
      <c:catAx>
        <c:axId val="7469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3288"/>
        <c:crossesAt val="60"/>
        <c:auto val="1"/>
        <c:lblAlgn val="ctr"/>
        <c:lblOffset val="100"/>
        <c:noMultiLvlLbl val="0"/>
      </c:catAx>
      <c:valAx>
        <c:axId val="746963288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rgbClr val="EAEAEA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46968864"/>
        <c:crosses val="autoZero"/>
        <c:crossBetween val="between"/>
        <c:majorUnit val="10"/>
      </c:valAx>
      <c:spPr>
        <a:noFill/>
        <a:ln>
          <a:solidFill>
            <a:srgbClr val="EAEAEA"/>
          </a:solidFill>
        </a:ln>
        <a:effectLst/>
      </c:spPr>
    </c:plotArea>
    <c:legend>
      <c:legendPos val="b"/>
      <c:layout>
        <c:manualLayout>
          <c:xMode val="edge"/>
          <c:yMode val="edge"/>
          <c:x val="0.1144208304886086"/>
          <c:y val="0.77399062699708865"/>
          <c:w val="0.77429057827169656"/>
          <c:h val="0.16764929347440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'Tab. 7 - Graf 69-71'!$K$29</c:f>
              <c:strCache>
                <c:ptCount val="1"/>
                <c:pt idx="0">
                  <c:v>průměrná VO cena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'Tab. 7 - Graf 69-71'!$L$28:$P$28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69-71'!$L$29:$P$29</c:f>
              <c:numCache>
                <c:formatCode>0.000</c:formatCode>
                <c:ptCount val="5"/>
                <c:pt idx="0">
                  <c:v>7.1539999999999999</c:v>
                </c:pt>
                <c:pt idx="1">
                  <c:v>2.8439999999999999</c:v>
                </c:pt>
                <c:pt idx="2">
                  <c:v>1.921</c:v>
                </c:pt>
                <c:pt idx="3">
                  <c:v>1.4490000000000001</c:v>
                </c:pt>
                <c:pt idx="4">
                  <c:v>1.417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A-4029-BC34-4B8337C60665}"/>
            </c:ext>
          </c:extLst>
        </c:ser>
        <c:ser>
          <c:idx val="1"/>
          <c:order val="1"/>
          <c:tx>
            <c:strRef>
              <c:f>'Tab. 7 - Graf 69-71'!$K$30</c:f>
              <c:strCache>
                <c:ptCount val="1"/>
                <c:pt idx="0">
                  <c:v>průměrná VO platba MVNO</c:v>
                </c:pt>
              </c:strCache>
            </c:strRef>
          </c:tx>
          <c:cat>
            <c:numRef>
              <c:f>'Tab. 7 - Graf 69-71'!$L$28:$P$28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69-71'!$L$30:$P$30</c:f>
              <c:numCache>
                <c:formatCode>0.000</c:formatCode>
                <c:ptCount val="5"/>
                <c:pt idx="0">
                  <c:v>9.5980000000000008</c:v>
                </c:pt>
                <c:pt idx="1">
                  <c:v>5.5339999999999998</c:v>
                </c:pt>
                <c:pt idx="2">
                  <c:v>4.21</c:v>
                </c:pt>
                <c:pt idx="3">
                  <c:v>3.3170000000000002</c:v>
                </c:pt>
                <c:pt idx="4">
                  <c:v>2.7709999999999999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A-4029-BC34-4B8337C60665}"/>
            </c:ext>
          </c:extLst>
        </c:ser>
        <c:ser>
          <c:idx val="2"/>
          <c:order val="2"/>
          <c:tx>
            <c:strRef>
              <c:f>'Tab. 7 - Graf 69-71'!$K$31</c:f>
              <c:strCache>
                <c:ptCount val="1"/>
                <c:pt idx="0">
                  <c:v>regulovaná cena</c:v>
                </c:pt>
              </c:strCache>
            </c:strRef>
          </c:tx>
          <c:cat>
            <c:numRef>
              <c:f>'Tab. 7 - Graf 69-71'!$L$28:$P$28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'Tab. 7 - Graf 69-71'!$L$31:$P$31</c:f>
              <c:numCache>
                <c:formatCode>0.000</c:formatCode>
                <c:ptCount val="5"/>
                <c:pt idx="0">
                  <c:v>7.7</c:v>
                </c:pt>
                <c:pt idx="1">
                  <c:v>6</c:v>
                </c:pt>
                <c:pt idx="2">
                  <c:v>4.5</c:v>
                </c:pt>
                <c:pt idx="3">
                  <c:v>3.5</c:v>
                </c:pt>
                <c:pt idx="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A-4029-BC34-4B8337C6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4576"/>
        <c:axId val="75786112"/>
      </c:lineChart>
      <c:catAx>
        <c:axId val="757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86112"/>
        <c:crosses val="autoZero"/>
        <c:auto val="1"/>
        <c:lblAlgn val="ctr"/>
        <c:lblOffset val="100"/>
        <c:noMultiLvlLbl val="0"/>
      </c:catAx>
      <c:valAx>
        <c:axId val="7578611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cs-CZ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578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cs-CZ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'[1]Tab. č.2 + Graf_č.7_ Hlas-pevná'!$A$5</c:f>
              <c:strCache>
                <c:ptCount val="1"/>
                <c:pt idx="0">
                  <c:v>Nej.cz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'[1]Tab. č.2 + Graf_č.7_ Hlas-pevná'!$B$3:$F$4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'[1]Tab. č.2 + Graf_č.7_ Hlas-pevná'!$B$5:$F$5</c:f>
              <c:numCache>
                <c:formatCode>General</c:formatCode>
                <c:ptCount val="5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4-4E04-B48E-5EFF676BDEC0}"/>
            </c:ext>
          </c:extLst>
        </c:ser>
        <c:ser>
          <c:idx val="1"/>
          <c:order val="1"/>
          <c:tx>
            <c:strRef>
              <c:f>'[1]Tab. č.2 + Graf_č.7_ Hlas-pevná'!$A$6</c:f>
              <c:strCache>
                <c:ptCount val="1"/>
                <c:pt idx="0">
                  <c:v>Nordic Telecom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'[1]Tab. č.2 + Graf_č.7_ Hlas-pevná'!$B$3:$F$4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'[1]Tab. č.2 + Graf_č.7_ Hlas-pevná'!$B$6:$F$6</c:f>
              <c:numCache>
                <c:formatCode>General</c:formatCode>
                <c:ptCount val="5"/>
                <c:pt idx="0">
                  <c:v>348</c:v>
                </c:pt>
                <c:pt idx="1">
                  <c:v>348</c:v>
                </c:pt>
                <c:pt idx="2">
                  <c:v>348</c:v>
                </c:pt>
                <c:pt idx="3">
                  <c:v>348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4-4E04-B48E-5EFF676BDEC0}"/>
            </c:ext>
          </c:extLst>
        </c:ser>
        <c:ser>
          <c:idx val="2"/>
          <c:order val="2"/>
          <c:tx>
            <c:strRef>
              <c:f>'[1]Tab. č.2 + Graf_č.7_ Hlas-pevná'!$A$7</c:f>
              <c:strCache>
                <c:ptCount val="1"/>
                <c:pt idx="0">
                  <c:v>O2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'[1]Tab. č.2 + Graf_č.7_ Hlas-pevná'!$B$3:$F$4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'[1]Tab. č.2 + Graf_č.7_ Hlas-pevná'!$B$7:$F$7</c:f>
              <c:numCache>
                <c:formatCode>General</c:formatCode>
                <c:ptCount val="5"/>
                <c:pt idx="0">
                  <c:v>299</c:v>
                </c:pt>
                <c:pt idx="1">
                  <c:v>299</c:v>
                </c:pt>
                <c:pt idx="2">
                  <c:v>299</c:v>
                </c:pt>
                <c:pt idx="3">
                  <c:v>349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4-4E04-B48E-5EFF676BDEC0}"/>
            </c:ext>
          </c:extLst>
        </c:ser>
        <c:ser>
          <c:idx val="3"/>
          <c:order val="3"/>
          <c:tx>
            <c:strRef>
              <c:f>'[1]Tab. č.2 + Graf_č.7_ Hlas-pevná'!$A$8</c:f>
              <c:strCache>
                <c:ptCount val="1"/>
                <c:pt idx="0">
                  <c:v>Vodafone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'[1]Tab. č.2 + Graf_č.7_ Hlas-pevná'!$B$3:$F$4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strCache>
            </c:strRef>
          </c:cat>
          <c:val>
            <c:numRef>
              <c:f>'[1]Tab. č.2 + Graf_č.7_ Hlas-pevná'!$B$8:$F$8</c:f>
              <c:numCache>
                <c:formatCode>General</c:formatCode>
                <c:ptCount val="5"/>
                <c:pt idx="0">
                  <c:v>199</c:v>
                </c:pt>
                <c:pt idx="1">
                  <c:v>199</c:v>
                </c:pt>
                <c:pt idx="2">
                  <c:v>199</c:v>
                </c:pt>
                <c:pt idx="3">
                  <c:v>199</c:v>
                </c:pt>
                <c:pt idx="4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4-4E04-B48E-5EFF676BD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5707552"/>
        <c:axId val="555707880"/>
      </c:barChart>
      <c:catAx>
        <c:axId val="5557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5707880"/>
        <c:crosses val="autoZero"/>
        <c:auto val="1"/>
        <c:lblAlgn val="ctr"/>
        <c:lblOffset val="100"/>
        <c:noMultiLvlLbl val="0"/>
      </c:catAx>
      <c:valAx>
        <c:axId val="55570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Kč s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557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'[3]Graf 14_Ceny hlas fixní sítě'!$B$3</c:f>
              <c:strCache>
                <c:ptCount val="1"/>
                <c:pt idx="0">
                  <c:v>Průměrná cena právnické osoby (Kč/min.)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1,07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5-44AD-B981-1BE0EED51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sítě'!$D$2:$J$2</c15:sqref>
                  </c15:fullRef>
                </c:ext>
              </c:extLst>
              <c:f>'[3]Graf 14_Ceny hlas fixní sítě'!$F$2:$J$2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sítě'!$D$3:$J$3</c15:sqref>
                  </c15:fullRef>
                </c:ext>
              </c:extLst>
              <c:f>'[3]Graf 14_Ceny hlas fixní sítě'!$F$3:$J$3</c:f>
              <c:numCache>
                <c:formatCode>General</c:formatCode>
                <c:ptCount val="5"/>
                <c:pt idx="0">
                  <c:v>1.27</c:v>
                </c:pt>
                <c:pt idx="1">
                  <c:v>1.1299999999999999</c:v>
                </c:pt>
                <c:pt idx="2">
                  <c:v>0.98</c:v>
                </c:pt>
                <c:pt idx="3">
                  <c:v>1.05</c:v>
                </c:pt>
                <c:pt idx="4">
                  <c:v>1.0666922630778937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F-4B69-94B0-EA054531544F}"/>
            </c:ext>
          </c:extLst>
        </c:ser>
        <c:ser>
          <c:idx val="1"/>
          <c:order val="1"/>
          <c:tx>
            <c:strRef>
              <c:f>'[3]Graf 14_Ceny hlas fixní sítě'!$B$4</c:f>
              <c:strCache>
                <c:ptCount val="1"/>
                <c:pt idx="0">
                  <c:v>Průměrná cena fyzické osoby (Kč/min.)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0,24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5-44AD-B981-1BE0EED51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sítě'!$D$2:$J$2</c15:sqref>
                  </c15:fullRef>
                </c:ext>
              </c:extLst>
              <c:f>'[3]Graf 14_Ceny hlas fixní sítě'!$F$2:$J$2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sítě'!$D$4:$J$4</c15:sqref>
                  </c15:fullRef>
                </c:ext>
              </c:extLst>
              <c:f>'[3]Graf 14_Ceny hlas fixní sítě'!$F$4:$J$4</c:f>
              <c:numCache>
                <c:formatCode>General</c:formatCode>
                <c:ptCount val="5"/>
                <c:pt idx="0">
                  <c:v>0.16</c:v>
                </c:pt>
                <c:pt idx="1">
                  <c:v>0.19</c:v>
                </c:pt>
                <c:pt idx="2">
                  <c:v>0.33</c:v>
                </c:pt>
                <c:pt idx="3">
                  <c:v>0.25</c:v>
                </c:pt>
                <c:pt idx="4">
                  <c:v>0.23501397843543273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F-4B69-94B0-EA054531544F}"/>
            </c:ext>
          </c:extLst>
        </c:ser>
        <c:ser>
          <c:idx val="2"/>
          <c:order val="2"/>
          <c:tx>
            <c:strRef>
              <c:f>'[3]Graf 14_Ceny hlas fixní sítě'!$B$5</c:f>
              <c:strCache>
                <c:ptCount val="1"/>
                <c:pt idx="0">
                  <c:v>Průměrná cena celkem (Kč/min.)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0,57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5-44AD-B981-1BE0EED51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sítě'!$D$2:$J$2</c15:sqref>
                  </c15:fullRef>
                </c:ext>
              </c:extLst>
              <c:f>'[3]Graf 14_Ceny hlas fixní sítě'!$F$2:$J$2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'[3]Graf 14_Ceny hlas fixní sítě'!$D$5:$J$5</c15:sqref>
                  </c15:fullRef>
                </c:ext>
              </c:extLst>
              <c:f>'[3]Graf 14_Ceny hlas fixní sítě'!$F$5:$J$5</c:f>
              <c:numCache>
                <c:formatCode>General</c:formatCode>
                <c:ptCount val="5"/>
                <c:pt idx="0">
                  <c:v>0.67</c:v>
                </c:pt>
                <c:pt idx="1">
                  <c:v>0.64</c:v>
                </c:pt>
                <c:pt idx="2">
                  <c:v>0.61</c:v>
                </c:pt>
                <c:pt idx="3">
                  <c:v>0.56999999999999995</c:v>
                </c:pt>
                <c:pt idx="4">
                  <c:v>0.57238207275859776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CF-4B69-94B0-EA05453154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595680"/>
        <c:axId val="519595352"/>
      </c:barChart>
      <c:catAx>
        <c:axId val="5195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9595352"/>
        <c:crosses val="autoZero"/>
        <c:auto val="1"/>
        <c:lblAlgn val="ctr"/>
        <c:lblOffset val="100"/>
        <c:noMultiLvlLbl val="0"/>
      </c:catAx>
      <c:valAx>
        <c:axId val="51959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800"/>
                  <a:t>Kč/min. bez DPH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95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58174998419574E-2"/>
          <c:y val="3.47390714091773E-2"/>
          <c:w val="0.88644627775580764"/>
          <c:h val="0.75432174857453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42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AC5-4387-AB85-1AA3CF88B6BE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5-4387-AB85-1AA3CF88B6BE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C5-4387-AB85-1AA3CF88B6BE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C5-4387-AB85-1AA3CF88B6BE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C5-4387-AB85-1AA3CF88B6BE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C5-4387-AB85-1AA3CF88B6B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C5-4387-AB85-1AA3CF88B6BE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AC5-4387-AB85-1AA3CF88B6B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AC5-4387-AB85-1AA3CF88B6BE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AC5-4387-AB85-1AA3CF88B6BE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AC5-4387-AB85-1AA3CF88B6BE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AC5-4387-AB85-1AA3CF88B6B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 9_Internet FIX O2'!$B$11:$C$25</c:f>
              <c:multiLvlStrCache>
                <c:ptCount val="15"/>
                <c:lvl>
                  <c:pt idx="1">
                    <c:v>31.12.2017</c:v>
                  </c:pt>
                  <c:pt idx="4">
                    <c:v>31.12.2018</c:v>
                  </c:pt>
                  <c:pt idx="7">
                    <c:v>31.12.2019</c:v>
                  </c:pt>
                  <c:pt idx="10">
                    <c:v>31.12.2020</c:v>
                  </c:pt>
                  <c:pt idx="13">
                    <c:v>31.12.2021</c:v>
                  </c:pt>
                </c:lvl>
                <c:lvl>
                  <c:pt idx="0">
                    <c:v>20 Mbs</c:v>
                  </c:pt>
                  <c:pt idx="1">
                    <c:v>50 Mbs</c:v>
                  </c:pt>
                  <c:pt idx="2">
                    <c:v>100 Mbs</c:v>
                  </c:pt>
                  <c:pt idx="3">
                    <c:v>20 Mbs</c:v>
                  </c:pt>
                  <c:pt idx="4">
                    <c:v>50 Mbs</c:v>
                  </c:pt>
                  <c:pt idx="5">
                    <c:v>100 Mbs</c:v>
                  </c:pt>
                  <c:pt idx="6">
                    <c:v>20 Mbs</c:v>
                  </c:pt>
                  <c:pt idx="7">
                    <c:v>100 Mbs</c:v>
                  </c:pt>
                  <c:pt idx="8">
                    <c:v>1000 Mbs</c:v>
                  </c:pt>
                  <c:pt idx="9">
                    <c:v>20 Mbs</c:v>
                  </c:pt>
                  <c:pt idx="10">
                    <c:v>100 Mbs</c:v>
                  </c:pt>
                  <c:pt idx="11">
                    <c:v>1000 Mbs</c:v>
                  </c:pt>
                  <c:pt idx="12">
                    <c:v>20 Mbs</c:v>
                  </c:pt>
                  <c:pt idx="13">
                    <c:v>100 Mbs</c:v>
                  </c:pt>
                  <c:pt idx="14">
                    <c:v>1000 Mbs</c:v>
                  </c:pt>
                </c:lvl>
              </c:multiLvlStrCache>
            </c:multiLvlStrRef>
          </c:cat>
          <c:val>
            <c:numRef>
              <c:f>'Graf 9_Internet FIX O2'!$D$11:$D$25</c:f>
              <c:numCache>
                <c:formatCode>General</c:formatCode>
                <c:ptCount val="15"/>
                <c:pt idx="0">
                  <c:v>649</c:v>
                </c:pt>
                <c:pt idx="1">
                  <c:v>699</c:v>
                </c:pt>
                <c:pt idx="2">
                  <c:v>799</c:v>
                </c:pt>
                <c:pt idx="3">
                  <c:v>649</c:v>
                </c:pt>
                <c:pt idx="4">
                  <c:v>699</c:v>
                </c:pt>
                <c:pt idx="5">
                  <c:v>799</c:v>
                </c:pt>
                <c:pt idx="6">
                  <c:v>399</c:v>
                </c:pt>
                <c:pt idx="7">
                  <c:v>599</c:v>
                </c:pt>
                <c:pt idx="8">
                  <c:v>799</c:v>
                </c:pt>
                <c:pt idx="9">
                  <c:v>399</c:v>
                </c:pt>
                <c:pt idx="10">
                  <c:v>599</c:v>
                </c:pt>
                <c:pt idx="11">
                  <c:v>799</c:v>
                </c:pt>
                <c:pt idx="12">
                  <c:v>399</c:v>
                </c:pt>
                <c:pt idx="13">
                  <c:v>599</c:v>
                </c:pt>
                <c:pt idx="14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4-4920-A7E3-2D8490A3F6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63965424"/>
        <c:axId val="563961896"/>
      </c:barChart>
      <c:catAx>
        <c:axId val="5639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>
            <a:solidFill>
              <a:schemeClr val="bg1"/>
            </a:solidFill>
            <a:tailEnd type="arrow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Titillium" charset="0"/>
                <a:ea typeface="Titillium" charset="0"/>
                <a:cs typeface="Titillium" charset="0"/>
              </a:defRPr>
            </a:pPr>
            <a:endParaRPr lang="cs-CZ"/>
          </a:p>
        </c:txPr>
        <c:crossAx val="563961896"/>
        <c:crosses val="autoZero"/>
        <c:auto val="1"/>
        <c:lblAlgn val="ctr"/>
        <c:lblOffset val="100"/>
        <c:tickLblSkip val="1"/>
        <c:noMultiLvlLbl val="0"/>
      </c:catAx>
      <c:valAx>
        <c:axId val="5639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Kč  s  DPH</a:t>
                </a:r>
                <a:endParaRPr lang="cs-CZ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40399064985102E-2"/>
              <c:y val="0.337986152592994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96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b" anchorCtr="0"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28575</xdr:rowOff>
    </xdr:from>
    <xdr:to>
      <xdr:col>5</xdr:col>
      <xdr:colOff>304799</xdr:colOff>
      <xdr:row>29</xdr:row>
      <xdr:rowOff>19049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AF41C70-0408-40B0-93AD-2CBB59ACC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104774</xdr:rowOff>
    </xdr:from>
    <xdr:to>
      <xdr:col>9</xdr:col>
      <xdr:colOff>161925</xdr:colOff>
      <xdr:row>49</xdr:row>
      <xdr:rowOff>76199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BBD999B-B7EA-4C13-8F89-82F3C4964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18</xdr:col>
      <xdr:colOff>550333</xdr:colOff>
      <xdr:row>30</xdr:row>
      <xdr:rowOff>95251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5FD96225-5096-4A1C-BCFA-23E86BAC4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16</xdr:col>
      <xdr:colOff>385763</xdr:colOff>
      <xdr:row>30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2904F8C7-0889-46C9-B66A-73A4F9A3D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16</xdr:col>
      <xdr:colOff>466725</xdr:colOff>
      <xdr:row>61</xdr:row>
      <xdr:rowOff>9524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BC2004CB-E7DA-409A-9C32-ACBCA87A3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365125</xdr:colOff>
      <xdr:row>30</xdr:row>
      <xdr:rowOff>67945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9D7938-9992-4BDE-8EC8-45490CE99C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00050"/>
          <a:ext cx="5851525" cy="56686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9</xdr:row>
      <xdr:rowOff>9525</xdr:rowOff>
    </xdr:from>
    <xdr:to>
      <xdr:col>3</xdr:col>
      <xdr:colOff>2714625</xdr:colOff>
      <xdr:row>26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C84225D-92AC-45CF-970A-85D13C264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8</xdr:row>
      <xdr:rowOff>95250</xdr:rowOff>
    </xdr:from>
    <xdr:to>
      <xdr:col>7</xdr:col>
      <xdr:colOff>285749</xdr:colOff>
      <xdr:row>24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6A9175-B324-4145-8122-E46678C17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7</xdr:row>
      <xdr:rowOff>184267</xdr:rowOff>
    </xdr:from>
    <xdr:to>
      <xdr:col>4</xdr:col>
      <xdr:colOff>142874</xdr:colOff>
      <xdr:row>28</xdr:row>
      <xdr:rowOff>144438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C97D0EE-CFF6-4D7D-BA83-FF52D66E91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7CF48E-7D57-428A-AE8B-896079D30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89018</xdr:rowOff>
    </xdr:from>
    <xdr:to>
      <xdr:col>4</xdr:col>
      <xdr:colOff>161925</xdr:colOff>
      <xdr:row>28</xdr:row>
      <xdr:rowOff>54872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73CD27-C67A-4C18-A3B9-ACCCBFDB98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17E9E4-43BC-4FFB-BD42-A2F1681B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</xdr:colOff>
      <xdr:row>3</xdr:row>
      <xdr:rowOff>0</xdr:rowOff>
    </xdr:from>
    <xdr:to>
      <xdr:col>13</xdr:col>
      <xdr:colOff>225799</xdr:colOff>
      <xdr:row>18</xdr:row>
      <xdr:rowOff>38101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AAE8C21-A986-4409-89D6-6622BE971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13</xdr:col>
      <xdr:colOff>220757</xdr:colOff>
      <xdr:row>38</xdr:row>
      <xdr:rowOff>34179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2FCD9C3-EC0F-437F-B689-C8D35D99D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8</xdr:row>
      <xdr:rowOff>12817</xdr:rowOff>
    </xdr:from>
    <xdr:to>
      <xdr:col>4</xdr:col>
      <xdr:colOff>95249</xdr:colOff>
      <xdr:row>28</xdr:row>
      <xdr:rowOff>163488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CE0D398-F537-4FE1-A400-C4BC388A3B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8</xdr:row>
      <xdr:rowOff>123826</xdr:rowOff>
    </xdr:from>
    <xdr:to>
      <xdr:col>8</xdr:col>
      <xdr:colOff>161925</xdr:colOff>
      <xdr:row>27</xdr:row>
      <xdr:rowOff>76201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0B9771-32BA-45CC-9142-6038DF307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8</xdr:row>
      <xdr:rowOff>28575</xdr:rowOff>
    </xdr:from>
    <xdr:to>
      <xdr:col>7</xdr:col>
      <xdr:colOff>771525</xdr:colOff>
      <xdr:row>29</xdr:row>
      <xdr:rowOff>66675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4FBC38-84DD-4805-B00E-E13B5D88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915E11-0E2D-436D-90B9-98E19810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815974</xdr:colOff>
      <xdr:row>8</xdr:row>
      <xdr:rowOff>38100</xdr:rowOff>
    </xdr:from>
    <xdr:to>
      <xdr:col>7</xdr:col>
      <xdr:colOff>695326</xdr:colOff>
      <xdr:row>29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71E4A4-B425-4A6B-9192-40D837A82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99A100-8D9B-47BF-AF86-B9EAA9258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576227-FAC4-4CE0-9E72-7806ECD5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F0127A-562C-4FB7-A2AF-C8FD85A66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7AA9D5-863F-468B-8AAF-CB227B1FE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9C8B8A-2CFE-4F6F-807E-6650CDC14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9</xdr:row>
      <xdr:rowOff>44824</xdr:rowOff>
    </xdr:from>
    <xdr:to>
      <xdr:col>7</xdr:col>
      <xdr:colOff>389966</xdr:colOff>
      <xdr:row>24</xdr:row>
      <xdr:rowOff>93009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E4F625A-C82D-4AF0-9AFA-469B5CAF4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DF6733-D05B-4FE4-93A9-0E25C59E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D5E107-444A-40DB-BCA1-8907928A5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82548</xdr:colOff>
      <xdr:row>8</xdr:row>
      <xdr:rowOff>28575</xdr:rowOff>
    </xdr:from>
    <xdr:to>
      <xdr:col>8</xdr:col>
      <xdr:colOff>9525</xdr:colOff>
      <xdr:row>31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5E32CE-3445-4FDB-B709-F0162B03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8</xdr:row>
      <xdr:rowOff>4762</xdr:rowOff>
    </xdr:from>
    <xdr:to>
      <xdr:col>7</xdr:col>
      <xdr:colOff>333375</xdr:colOff>
      <xdr:row>22</xdr:row>
      <xdr:rowOff>90487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EC6483C-90BF-4217-87DC-1D4C2D85D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12</xdr:row>
      <xdr:rowOff>57149</xdr:rowOff>
    </xdr:from>
    <xdr:to>
      <xdr:col>8</xdr:col>
      <xdr:colOff>666749</xdr:colOff>
      <xdr:row>38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5176775-1508-4F82-B96C-875468ECE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B43CD46-9429-44E6-B25C-4E8B3C2A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90708DB-5102-435F-BF3B-8D55EA13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1C6925-60BD-4CC0-A542-CF82208C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228600</xdr:colOff>
      <xdr:row>41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3B3DB0-1CBB-48C5-91D1-A40AC17A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400800" cy="72294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4</xdr:row>
      <xdr:rowOff>1</xdr:rowOff>
    </xdr:from>
    <xdr:to>
      <xdr:col>13</xdr:col>
      <xdr:colOff>23357</xdr:colOff>
      <xdr:row>36</xdr:row>
      <xdr:rowOff>171451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EFEE94-8BF8-4B22-8B7A-A2C56CD41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781051"/>
          <a:ext cx="6195556" cy="6267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22411</xdr:colOff>
      <xdr:row>3</xdr:row>
      <xdr:rowOff>33617</xdr:rowOff>
    </xdr:from>
    <xdr:to>
      <xdr:col>12</xdr:col>
      <xdr:colOff>448795</xdr:colOff>
      <xdr:row>17</xdr:row>
      <xdr:rowOff>39220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132F075E-7759-40AE-879E-548010DE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12</xdr:col>
      <xdr:colOff>225238</xdr:colOff>
      <xdr:row>35</xdr:row>
      <xdr:rowOff>140635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CA21BCDF-9FDE-4E57-B1F6-3BB09BBC3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19050</xdr:colOff>
      <xdr:row>36</xdr:row>
      <xdr:rowOff>175927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20831D-4F94-4B6C-B449-7B867795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6191250" cy="627192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466725</xdr:colOff>
      <xdr:row>35</xdr:row>
      <xdr:rowOff>181959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434131A-2D25-4597-8930-73E26B60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0"/>
          <a:ext cx="5953125" cy="608745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1</xdr:rowOff>
    </xdr:from>
    <xdr:to>
      <xdr:col>12</xdr:col>
      <xdr:colOff>275201</xdr:colOff>
      <xdr:row>23</xdr:row>
      <xdr:rowOff>171451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55257C-3CA4-4918-8673-8CD8D43F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781051"/>
          <a:ext cx="5761601" cy="37909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31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1A94BC-C381-4AF7-A79A-81AA8342CD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00025"/>
          <a:ext cx="5848350" cy="6124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279</xdr:colOff>
      <xdr:row>8</xdr:row>
      <xdr:rowOff>115662</xdr:rowOff>
    </xdr:from>
    <xdr:to>
      <xdr:col>9</xdr:col>
      <xdr:colOff>114299</xdr:colOff>
      <xdr:row>15</xdr:row>
      <xdr:rowOff>35380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8845C9C5-FC1C-4DE4-9B95-B2224F83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13606</xdr:colOff>
      <xdr:row>19</xdr:row>
      <xdr:rowOff>27214</xdr:rowOff>
    </xdr:from>
    <xdr:to>
      <xdr:col>9</xdr:col>
      <xdr:colOff>134030</xdr:colOff>
      <xdr:row>25</xdr:row>
      <xdr:rowOff>186417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10593783-7384-447D-A41D-99CF0B008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28</xdr:row>
      <xdr:rowOff>108856</xdr:rowOff>
    </xdr:from>
    <xdr:to>
      <xdr:col>9</xdr:col>
      <xdr:colOff>120424</xdr:colOff>
      <xdr:row>35</xdr:row>
      <xdr:rowOff>23131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0DBAE2E-DADA-420E-BCB9-6EF3A38EF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11</xdr:col>
      <xdr:colOff>361951</xdr:colOff>
      <xdr:row>28</xdr:row>
      <xdr:rowOff>41503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B316B36-8CE8-485F-A9B9-F5FA8032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771525"/>
          <a:ext cx="7219950" cy="461350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</xdr:row>
      <xdr:rowOff>123824</xdr:rowOff>
    </xdr:from>
    <xdr:to>
      <xdr:col>3</xdr:col>
      <xdr:colOff>828676</xdr:colOff>
      <xdr:row>22</xdr:row>
      <xdr:rowOff>180974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9E5D6EF-5FC6-478D-9C50-C2C8751D3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180975</xdr:rowOff>
    </xdr:from>
    <xdr:to>
      <xdr:col>13</xdr:col>
      <xdr:colOff>542925</xdr:colOff>
      <xdr:row>18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3481BBF-41EA-4224-9283-6B738F84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0"/>
          <a:ext cx="9334500" cy="26955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114299</xdr:rowOff>
    </xdr:from>
    <xdr:to>
      <xdr:col>5</xdr:col>
      <xdr:colOff>485774</xdr:colOff>
      <xdr:row>29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BBFD3FE-B919-4748-B403-827841416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771526</xdr:colOff>
      <xdr:row>11</xdr:row>
      <xdr:rowOff>1</xdr:rowOff>
    </xdr:from>
    <xdr:to>
      <xdr:col>7</xdr:col>
      <xdr:colOff>466725</xdr:colOff>
      <xdr:row>28</xdr:row>
      <xdr:rowOff>85726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06E06AD-AEC4-4FAC-9AF1-C978A0CC8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42</xdr:row>
      <xdr:rowOff>76200</xdr:rowOff>
    </xdr:from>
    <xdr:to>
      <xdr:col>6</xdr:col>
      <xdr:colOff>381001</xdr:colOff>
      <xdr:row>58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FECF85-D77B-450C-A70B-9424F6CA4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814387</xdr:colOff>
      <xdr:row>62</xdr:row>
      <xdr:rowOff>28574</xdr:rowOff>
    </xdr:from>
    <xdr:to>
      <xdr:col>12</xdr:col>
      <xdr:colOff>123825</xdr:colOff>
      <xdr:row>75</xdr:row>
      <xdr:rowOff>142874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F112717-9C2B-470A-AEB7-F6F8B240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833437</xdr:colOff>
      <xdr:row>79</xdr:row>
      <xdr:rowOff>28575</xdr:rowOff>
    </xdr:from>
    <xdr:to>
      <xdr:col>11</xdr:col>
      <xdr:colOff>447675</xdr:colOff>
      <xdr:row>95</xdr:row>
      <xdr:rowOff>95250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2AF32BF-19A0-491F-8109-E7FED7A82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1638300</xdr:colOff>
      <xdr:row>7</xdr:row>
      <xdr:rowOff>9525</xdr:rowOff>
    </xdr:from>
    <xdr:to>
      <xdr:col>6</xdr:col>
      <xdr:colOff>361950</xdr:colOff>
      <xdr:row>21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4354786-AB75-4BC4-AB6C-601A1217D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838198</xdr:colOff>
      <xdr:row>14</xdr:row>
      <xdr:rowOff>9524</xdr:rowOff>
    </xdr:from>
    <xdr:to>
      <xdr:col>9</xdr:col>
      <xdr:colOff>76199</xdr:colOff>
      <xdr:row>35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79ECDED-1586-40FF-AA46-B5F30D750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8</xdr:row>
      <xdr:rowOff>76200</xdr:rowOff>
    </xdr:from>
    <xdr:to>
      <xdr:col>19</xdr:col>
      <xdr:colOff>657225</xdr:colOff>
      <xdr:row>32</xdr:row>
      <xdr:rowOff>114301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3DE7CAF-D7C6-4940-86D6-69D7E24B4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12</xdr:row>
      <xdr:rowOff>161925</xdr:rowOff>
    </xdr:from>
    <xdr:to>
      <xdr:col>8</xdr:col>
      <xdr:colOff>762001</xdr:colOff>
      <xdr:row>39</xdr:row>
      <xdr:rowOff>57150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4DCBDC14-CE79-4EDD-8151-913FBD4CC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95251</xdr:colOff>
      <xdr:row>0</xdr:row>
      <xdr:rowOff>123826</xdr:rowOff>
    </xdr:from>
    <xdr:to>
      <xdr:col>18</xdr:col>
      <xdr:colOff>66675</xdr:colOff>
      <xdr:row>17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24F163-8905-4F21-AB46-681B5C6D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18</xdr:row>
      <xdr:rowOff>66675</xdr:rowOff>
    </xdr:from>
    <xdr:to>
      <xdr:col>18</xdr:col>
      <xdr:colOff>161925</xdr:colOff>
      <xdr:row>35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4CCE07-7D15-4DB8-A7D9-AD7E38218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123825</xdr:colOff>
      <xdr:row>35</xdr:row>
      <xdr:rowOff>190500</xdr:rowOff>
    </xdr:from>
    <xdr:to>
      <xdr:col>18</xdr:col>
      <xdr:colOff>114300</xdr:colOff>
      <xdr:row>52</xdr:row>
      <xdr:rowOff>47625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152966-6D71-435B-94A2-C1B263EC5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39</xdr:row>
      <xdr:rowOff>47625</xdr:rowOff>
    </xdr:from>
    <xdr:to>
      <xdr:col>17</xdr:col>
      <xdr:colOff>19050</xdr:colOff>
      <xdr:row>52</xdr:row>
      <xdr:rowOff>76199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71E5DF-2B27-45A4-B3EB-B3BEFB379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419100</xdr:colOff>
      <xdr:row>39</xdr:row>
      <xdr:rowOff>9526</xdr:rowOff>
    </xdr:from>
    <xdr:to>
      <xdr:col>11</xdr:col>
      <xdr:colOff>457200</xdr:colOff>
      <xdr:row>52</xdr:row>
      <xdr:rowOff>76201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A21C6553-3B77-4A4C-8C8B-856573A09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647700</xdr:colOff>
      <xdr:row>1</xdr:row>
      <xdr:rowOff>152400</xdr:rowOff>
    </xdr:from>
    <xdr:to>
      <xdr:col>17</xdr:col>
      <xdr:colOff>19050</xdr:colOff>
      <xdr:row>16</xdr:row>
      <xdr:rowOff>180974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D295C432-96C9-4AD4-AE27-60C7621C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314325</xdr:colOff>
      <xdr:row>1</xdr:row>
      <xdr:rowOff>161925</xdr:rowOff>
    </xdr:from>
    <xdr:to>
      <xdr:col>11</xdr:col>
      <xdr:colOff>514350</xdr:colOff>
      <xdr:row>16</xdr:row>
      <xdr:rowOff>190499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9966FADF-8936-4F3D-AFC2-C6E59BFB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647700</xdr:colOff>
      <xdr:row>20</xdr:row>
      <xdr:rowOff>47625</xdr:rowOff>
    </xdr:from>
    <xdr:to>
      <xdr:col>17</xdr:col>
      <xdr:colOff>19050</xdr:colOff>
      <xdr:row>35</xdr:row>
      <xdr:rowOff>85724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E6AEAB78-1B3C-498A-A8F3-8FC131B44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390525</xdr:colOff>
      <xdr:row>20</xdr:row>
      <xdr:rowOff>38100</xdr:rowOff>
    </xdr:from>
    <xdr:to>
      <xdr:col>11</xdr:col>
      <xdr:colOff>590550</xdr:colOff>
      <xdr:row>35</xdr:row>
      <xdr:rowOff>76199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77354F28-4FC9-41A7-9F0A-F795F432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317725</xdr:colOff>
      <xdr:row>2</xdr:row>
      <xdr:rowOff>62594</xdr:rowOff>
    </xdr:from>
    <xdr:to>
      <xdr:col>24</xdr:col>
      <xdr:colOff>12924</xdr:colOff>
      <xdr:row>12</xdr:row>
      <xdr:rowOff>62593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A9A14A-E337-48E2-9D6B-02CAC20B3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276905</xdr:colOff>
      <xdr:row>15</xdr:row>
      <xdr:rowOff>141514</xdr:rowOff>
    </xdr:from>
    <xdr:to>
      <xdr:col>23</xdr:col>
      <xdr:colOff>584426</xdr:colOff>
      <xdr:row>26</xdr:row>
      <xdr:rowOff>50346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50B6CD9-2F59-47DF-BDBD-C4A60D7B8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617084</xdr:colOff>
      <xdr:row>28</xdr:row>
      <xdr:rowOff>107497</xdr:rowOff>
    </xdr:from>
    <xdr:to>
      <xdr:col>24</xdr:col>
      <xdr:colOff>312283</xdr:colOff>
      <xdr:row>44</xdr:row>
      <xdr:rowOff>78922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87EDAAB-5451-4D14-97A6-462BF88A2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7</xdr:row>
      <xdr:rowOff>95250</xdr:rowOff>
    </xdr:from>
    <xdr:to>
      <xdr:col>7</xdr:col>
      <xdr:colOff>514350</xdr:colOff>
      <xdr:row>27</xdr:row>
      <xdr:rowOff>28577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0A4D81D-B8AE-4584-92AB-F19EF505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28</xdr:row>
      <xdr:rowOff>19049</xdr:rowOff>
    </xdr:from>
    <xdr:to>
      <xdr:col>9</xdr:col>
      <xdr:colOff>152400</xdr:colOff>
      <xdr:row>49</xdr:row>
      <xdr:rowOff>190499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47624</xdr:rowOff>
    </xdr:from>
    <xdr:to>
      <xdr:col>9</xdr:col>
      <xdr:colOff>142875</xdr:colOff>
      <xdr:row>49</xdr:row>
      <xdr:rowOff>19049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4441752-3B8A-4C53-B593-B0ECBB481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27</xdr:row>
      <xdr:rowOff>104774</xdr:rowOff>
    </xdr:from>
    <xdr:to>
      <xdr:col>9</xdr:col>
      <xdr:colOff>123825</xdr:colOff>
      <xdr:row>49</xdr:row>
      <xdr:rowOff>76199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A8931F9-2B90-4752-AA1B-BA2C5C326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rianp\Desktop\V&#283;ci%20od%20koleg&#367;%20na%20tu%20pr&#225;ci\Tabuly%20a%20grafy_komplet_2017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DKA\V&#221;VOJ%20-%20ZPR&#193;VA%20+%20GRAfy\V&#221;VOJ%20CEN%202017%20-%202021\2022_01_26_Tabulky%20a%20grafy%20-%20Univerzalni%20sluzba_v&#253;voj_2017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rianp\Desktop\V&#283;ci%20od%20koleg&#367;%20na%20tu%20pr&#225;ci\Zpr&#225;va%20o%20cen&#225;ch%20v&#353;echny%20grafy_2022vh2707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rianp\AppData\Local\Microsoft\Windows\INetCache\Content.Outlook\BU5Z90YI\Zpr&#225;va%20o%20cen&#225;ch%20v&#353;echny%20grafy%202022%20Schwarz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 č. 1_ Zvláštní ceny"/>
      <sheetName val="Graf č. 1_Přístup - pevná "/>
      <sheetName val="Grafy č. 2 a 3_Přístup_pevná"/>
      <sheetName val="Graf 4_Informační služby"/>
      <sheetName val="Grafy č. 5 a 6_Informač. služby"/>
      <sheetName val="Tab. č.2 + Graf_č.7_ Hlas-pevná"/>
      <sheetName val="2022_Indexy dle ČSÚ"/>
    </sheetNames>
    <sheetDataSet>
      <sheetData sheetId="0" refreshError="1"/>
      <sheetData sheetId="1">
        <row r="7">
          <cell r="B7" t="str">
            <v>O2</v>
          </cell>
          <cell r="C7" t="str">
            <v>Nej.cz</v>
          </cell>
          <cell r="D7" t="str">
            <v>Nordic 
Telecom</v>
          </cell>
          <cell r="E7" t="str">
            <v>Vodafone</v>
          </cell>
        </row>
        <row r="8">
          <cell r="A8">
            <v>2017</v>
          </cell>
          <cell r="B8">
            <v>299</v>
          </cell>
          <cell r="C8">
            <v>250</v>
          </cell>
          <cell r="D8">
            <v>298</v>
          </cell>
          <cell r="E8">
            <v>25</v>
          </cell>
        </row>
        <row r="9">
          <cell r="A9">
            <v>2018</v>
          </cell>
          <cell r="B9">
            <v>299</v>
          </cell>
          <cell r="C9">
            <v>250</v>
          </cell>
          <cell r="D9">
            <v>298</v>
          </cell>
          <cell r="E9">
            <v>25</v>
          </cell>
        </row>
        <row r="10">
          <cell r="A10">
            <v>2019</v>
          </cell>
          <cell r="B10">
            <v>299</v>
          </cell>
          <cell r="C10">
            <v>250</v>
          </cell>
          <cell r="D10">
            <v>298</v>
          </cell>
          <cell r="E10">
            <v>25</v>
          </cell>
        </row>
        <row r="11">
          <cell r="A11">
            <v>2020</v>
          </cell>
          <cell r="B11">
            <v>349</v>
          </cell>
          <cell r="C11">
            <v>250</v>
          </cell>
          <cell r="D11">
            <v>298</v>
          </cell>
          <cell r="E11">
            <v>25</v>
          </cell>
        </row>
        <row r="12">
          <cell r="A12">
            <v>2021</v>
          </cell>
          <cell r="B12">
            <v>349</v>
          </cell>
          <cell r="C12">
            <v>250</v>
          </cell>
          <cell r="D12">
            <v>298</v>
          </cell>
          <cell r="E12">
            <v>25</v>
          </cell>
        </row>
      </sheetData>
      <sheetData sheetId="2" refreshError="1"/>
      <sheetData sheetId="3">
        <row r="6">
          <cell r="A6" t="str">
            <v>Nordic 
Telecom</v>
          </cell>
          <cell r="B6" t="str">
            <v>O2</v>
          </cell>
          <cell r="C6" t="str">
            <v>T-Mobile</v>
          </cell>
          <cell r="D6" t="str">
            <v xml:space="preserve"> Vodafone
1180, 1181</v>
          </cell>
          <cell r="E6" t="str">
            <v>Vodafone
1188</v>
          </cell>
        </row>
        <row r="7">
          <cell r="A7">
            <v>31.9</v>
          </cell>
          <cell r="B7">
            <v>34.9</v>
          </cell>
          <cell r="C7">
            <v>33.9</v>
          </cell>
          <cell r="D7">
            <v>34.4</v>
          </cell>
          <cell r="E7">
            <v>34.4</v>
          </cell>
        </row>
        <row r="8">
          <cell r="A8">
            <v>31.9</v>
          </cell>
          <cell r="B8">
            <v>40</v>
          </cell>
          <cell r="C8">
            <v>33.9</v>
          </cell>
          <cell r="D8">
            <v>34.1</v>
          </cell>
          <cell r="E8">
            <v>34.520000000000003</v>
          </cell>
        </row>
      </sheetData>
      <sheetData sheetId="4" refreshError="1"/>
      <sheetData sheetId="5">
        <row r="4">
          <cell r="B4">
            <v>2017</v>
          </cell>
          <cell r="C4">
            <v>2018</v>
          </cell>
          <cell r="D4">
            <v>2019</v>
          </cell>
          <cell r="E4">
            <v>2020</v>
          </cell>
          <cell r="F4">
            <v>2021</v>
          </cell>
        </row>
        <row r="5">
          <cell r="A5" t="str">
            <v>Nej.cz</v>
          </cell>
          <cell r="B5">
            <v>250</v>
          </cell>
          <cell r="C5">
            <v>250</v>
          </cell>
          <cell r="D5">
            <v>250</v>
          </cell>
          <cell r="E5">
            <v>250</v>
          </cell>
          <cell r="F5">
            <v>250</v>
          </cell>
        </row>
        <row r="6">
          <cell r="A6" t="str">
            <v>Nordic Telecom</v>
          </cell>
          <cell r="B6">
            <v>348</v>
          </cell>
          <cell r="C6">
            <v>348</v>
          </cell>
          <cell r="D6">
            <v>348</v>
          </cell>
          <cell r="E6">
            <v>348</v>
          </cell>
          <cell r="F6">
            <v>348</v>
          </cell>
        </row>
        <row r="7">
          <cell r="A7" t="str">
            <v>O2</v>
          </cell>
          <cell r="B7">
            <v>299</v>
          </cell>
          <cell r="C7">
            <v>299</v>
          </cell>
          <cell r="D7">
            <v>299</v>
          </cell>
          <cell r="E7">
            <v>349</v>
          </cell>
          <cell r="F7">
            <v>349</v>
          </cell>
        </row>
        <row r="8">
          <cell r="A8" t="str">
            <v>Vodafone</v>
          </cell>
          <cell r="B8">
            <v>199</v>
          </cell>
          <cell r="C8">
            <v>199</v>
          </cell>
          <cell r="D8">
            <v>199</v>
          </cell>
          <cell r="E8">
            <v>199</v>
          </cell>
          <cell r="F8">
            <v>199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y-báze 2017_2021"/>
      <sheetName val="US_2b"/>
      <sheetName val="US_2d"/>
      <sheetName val="US_2e"/>
      <sheetName val="US_3"/>
      <sheetName val="US_3_slevy"/>
      <sheetName val="US_2a _ internet"/>
      <sheetName val="US 2a - dle krajů"/>
    </sheetNames>
    <sheetDataSet>
      <sheetData sheetId="0" refreshError="1">
        <row r="163">
          <cell r="E163">
            <v>100</v>
          </cell>
          <cell r="I163">
            <v>100</v>
          </cell>
        </row>
        <row r="164">
          <cell r="E164">
            <v>100.57747834456207</v>
          </cell>
          <cell r="I164">
            <v>100.65116541199879</v>
          </cell>
        </row>
        <row r="165">
          <cell r="E165">
            <v>100.57747834456207</v>
          </cell>
          <cell r="I165">
            <v>101.30657098793542</v>
          </cell>
        </row>
        <row r="166">
          <cell r="E166">
            <v>100.48123195380172</v>
          </cell>
          <cell r="I166">
            <v>101.96624433829084</v>
          </cell>
        </row>
        <row r="167">
          <cell r="E167">
            <v>100.76997112608277</v>
          </cell>
          <cell r="I167">
            <v>102.63021325333597</v>
          </cell>
        </row>
        <row r="168">
          <cell r="E168">
            <v>101.2512030798845</v>
          </cell>
          <cell r="I168">
            <v>103.2985057043023</v>
          </cell>
        </row>
        <row r="169">
          <cell r="E169">
            <v>101.63618864292589</v>
          </cell>
          <cell r="I169">
            <v>103.9711498445603</v>
          </cell>
        </row>
        <row r="170">
          <cell r="E170">
            <v>101.82868142444657</v>
          </cell>
          <cell r="I170">
            <v>104.6481740108055</v>
          </cell>
        </row>
        <row r="171">
          <cell r="E171">
            <v>101.92492781520693</v>
          </cell>
          <cell r="I171">
            <v>105.32960672425219</v>
          </cell>
        </row>
        <row r="172">
          <cell r="E172">
            <v>101.63618864292589</v>
          </cell>
          <cell r="I172">
            <v>106.01547669183488</v>
          </cell>
        </row>
        <row r="173">
          <cell r="E173">
            <v>102.02117420596727</v>
          </cell>
          <cell r="I173">
            <v>106.70581280741774</v>
          </cell>
        </row>
        <row r="174">
          <cell r="E174">
            <v>101.92492781520693</v>
          </cell>
          <cell r="I174">
            <v>107.40064415301183</v>
          </cell>
        </row>
        <row r="175">
          <cell r="E175">
            <v>102.02117420596727</v>
          </cell>
          <cell r="I175">
            <v>108.10000000000012</v>
          </cell>
        </row>
        <row r="176">
          <cell r="E176">
            <v>103.07988450433108</v>
          </cell>
          <cell r="I176">
            <v>108.78712037426465</v>
          </cell>
        </row>
        <row r="177">
          <cell r="E177">
            <v>103.27237728585177</v>
          </cell>
          <cell r="I177">
            <v>109.47860831937773</v>
          </cell>
        </row>
        <row r="178">
          <cell r="E178">
            <v>103.46487006737247</v>
          </cell>
          <cell r="I178">
            <v>110.17449159710549</v>
          </cell>
        </row>
        <row r="179">
          <cell r="E179">
            <v>103.56111645813282</v>
          </cell>
          <cell r="I179">
            <v>110.87479814567723</v>
          </cell>
        </row>
        <row r="180">
          <cell r="E180">
            <v>104.23484119345524</v>
          </cell>
          <cell r="I180">
            <v>111.57955608090721</v>
          </cell>
        </row>
        <row r="181">
          <cell r="E181">
            <v>104.42733397497594</v>
          </cell>
          <cell r="I181">
            <v>112.28879369732333</v>
          </cell>
        </row>
        <row r="182">
          <cell r="E182">
            <v>104.81231953801732</v>
          </cell>
          <cell r="I182">
            <v>113.00253946930313</v>
          </cell>
        </row>
        <row r="183">
          <cell r="E183">
            <v>104.90856592877766</v>
          </cell>
          <cell r="I183">
            <v>113.720822052217</v>
          </cell>
        </row>
        <row r="184">
          <cell r="E184">
            <v>104.33108758421558</v>
          </cell>
          <cell r="I184">
            <v>114.4436702835786</v>
          </cell>
        </row>
        <row r="185">
          <cell r="E185">
            <v>104.81231953801732</v>
          </cell>
          <cell r="I185">
            <v>115.17111318420262</v>
          </cell>
        </row>
        <row r="186">
          <cell r="E186">
            <v>105.10105871029836</v>
          </cell>
          <cell r="I186">
            <v>115.90317995936999</v>
          </cell>
        </row>
        <row r="187">
          <cell r="E187">
            <v>105.29355149181904</v>
          </cell>
          <cell r="I187">
            <v>116.63990000000025</v>
          </cell>
        </row>
        <row r="188">
          <cell r="E188">
            <v>106.83349374398459</v>
          </cell>
          <cell r="I188">
            <v>117.07786091732791</v>
          </cell>
        </row>
        <row r="189">
          <cell r="E189">
            <v>107.12223291626563</v>
          </cell>
          <cell r="I189">
            <v>117.51746629564283</v>
          </cell>
        </row>
        <row r="190">
          <cell r="E190">
            <v>107.02598652550529</v>
          </cell>
          <cell r="I190">
            <v>117.95872230958713</v>
          </cell>
        </row>
        <row r="191">
          <cell r="E191">
            <v>106.83349374398459</v>
          </cell>
          <cell r="I191">
            <v>118.40163515698761</v>
          </cell>
        </row>
        <row r="192">
          <cell r="E192">
            <v>107.21847930702599</v>
          </cell>
          <cell r="I192">
            <v>118.84621105894269</v>
          </cell>
        </row>
        <row r="193">
          <cell r="E193">
            <v>107.89220404234841</v>
          </cell>
          <cell r="I193">
            <v>119.29245625990987</v>
          </cell>
        </row>
        <row r="194">
          <cell r="E194">
            <v>108.37343599615014</v>
          </cell>
          <cell r="I194">
            <v>119.74037702779343</v>
          </cell>
        </row>
        <row r="195">
          <cell r="E195">
            <v>108.37343599615014</v>
          </cell>
          <cell r="I195">
            <v>120.18997965403243</v>
          </cell>
        </row>
        <row r="196">
          <cell r="E196">
            <v>107.69971126082771</v>
          </cell>
          <cell r="I196">
            <v>120.64127045368907</v>
          </cell>
        </row>
        <row r="197">
          <cell r="E197">
            <v>107.89220404234841</v>
          </cell>
          <cell r="I197">
            <v>121.09425576553753</v>
          </cell>
        </row>
        <row r="198">
          <cell r="E198">
            <v>107.89220404234841</v>
          </cell>
          <cell r="I198">
            <v>121.54894195215279</v>
          </cell>
        </row>
        <row r="199">
          <cell r="E199">
            <v>107.69971126082771</v>
          </cell>
          <cell r="I199">
            <v>122.00533540000018</v>
          </cell>
        </row>
        <row r="200">
          <cell r="E200">
            <v>109.14340712223292</v>
          </cell>
          <cell r="I200">
            <v>122.48293841692241</v>
          </cell>
        </row>
        <row r="201">
          <cell r="E201">
            <v>109.3358999037536</v>
          </cell>
          <cell r="I201">
            <v>122.96241106225908</v>
          </cell>
        </row>
        <row r="202">
          <cell r="E202">
            <v>109.5283926852743</v>
          </cell>
          <cell r="I202">
            <v>123.44376065487181</v>
          </cell>
        </row>
        <row r="203">
          <cell r="E203">
            <v>110.10587102983638</v>
          </cell>
          <cell r="I203">
            <v>123.92699454227271</v>
          </cell>
        </row>
        <row r="204">
          <cell r="E204">
            <v>110.29836381135706</v>
          </cell>
          <cell r="I204">
            <v>124.41212010073659</v>
          </cell>
        </row>
        <row r="205">
          <cell r="E205">
            <v>110.87584215591914</v>
          </cell>
          <cell r="I205">
            <v>124.8991447354134</v>
          </cell>
        </row>
        <row r="206">
          <cell r="E206">
            <v>112.03079884504331</v>
          </cell>
          <cell r="I206">
            <v>125.38807588044136</v>
          </cell>
        </row>
        <row r="207">
          <cell r="E207">
            <v>112.80076997112607</v>
          </cell>
          <cell r="I207">
            <v>125.87892099906045</v>
          </cell>
        </row>
        <row r="208">
          <cell r="E208">
            <v>112.99326275264677</v>
          </cell>
          <cell r="I208">
            <v>126.37168758372631</v>
          </cell>
        </row>
        <row r="209">
          <cell r="E209">
            <v>114.14821944177093</v>
          </cell>
          <cell r="I209">
            <v>126.86638315622457</v>
          </cell>
        </row>
        <row r="210">
          <cell r="E210">
            <v>114.34071222329162</v>
          </cell>
          <cell r="I210">
            <v>127.3630152677857</v>
          </cell>
        </row>
        <row r="211">
          <cell r="E211">
            <v>114.82194417709336</v>
          </cell>
          <cell r="I211">
            <v>127.86159149920033</v>
          </cell>
        </row>
      </sheetData>
      <sheetData sheetId="1" refreshError="1">
        <row r="4">
          <cell r="B4">
            <v>2017</v>
          </cell>
          <cell r="C4">
            <v>2018</v>
          </cell>
          <cell r="D4">
            <v>2019</v>
          </cell>
          <cell r="E4">
            <v>2020</v>
          </cell>
          <cell r="F4">
            <v>2021</v>
          </cell>
        </row>
        <row r="6">
          <cell r="A6" t="str">
            <v>index hodnocené ceny</v>
          </cell>
          <cell r="B6">
            <v>100</v>
          </cell>
          <cell r="C6">
            <v>100</v>
          </cell>
          <cell r="D6">
            <v>100</v>
          </cell>
          <cell r="E6">
            <v>116.72240802675586</v>
          </cell>
          <cell r="F6">
            <v>116.72240802675586</v>
          </cell>
        </row>
        <row r="7">
          <cell r="A7" t="str">
            <v>index spotřebitelských cen</v>
          </cell>
          <cell r="B7">
            <v>100</v>
          </cell>
          <cell r="C7">
            <v>102.02117420596727</v>
          </cell>
          <cell r="D7">
            <v>105.29355149181904</v>
          </cell>
          <cell r="E7">
            <v>107.69971126082771</v>
          </cell>
          <cell r="F7">
            <v>114.82194417709336</v>
          </cell>
        </row>
        <row r="8">
          <cell r="A8" t="str">
            <v>index průměrné měsíční mzdy</v>
          </cell>
          <cell r="B8">
            <v>100</v>
          </cell>
          <cell r="C8">
            <v>108.10000000000012</v>
          </cell>
          <cell r="D8">
            <v>116.63990000000025</v>
          </cell>
          <cell r="E8">
            <v>122.00533540000018</v>
          </cell>
          <cell r="F8">
            <v>127.86159149920033</v>
          </cell>
        </row>
        <row r="9">
          <cell r="A9" t="str">
            <v>korigovaný index ceny podle CPI</v>
          </cell>
          <cell r="B9">
            <v>100</v>
          </cell>
          <cell r="C9">
            <v>98.018867924528308</v>
          </cell>
          <cell r="D9">
            <v>94.972577696526514</v>
          </cell>
          <cell r="E9">
            <v>108.37764248418171</v>
          </cell>
          <cell r="F9">
            <v>101.65513993277395</v>
          </cell>
        </row>
        <row r="10">
          <cell r="A10" t="str">
            <v>korigovaný index ceny podle prům.mezd</v>
          </cell>
          <cell r="B10">
            <v>100</v>
          </cell>
          <cell r="C10">
            <v>92.506938020351427</v>
          </cell>
          <cell r="D10">
            <v>85.733955533226435</v>
          </cell>
          <cell r="E10">
            <v>95.669921027696049</v>
          </cell>
          <cell r="F10">
            <v>91.28809258367933</v>
          </cell>
        </row>
      </sheetData>
      <sheetData sheetId="2" refreshError="1">
        <row r="4">
          <cell r="B4">
            <v>2017</v>
          </cell>
          <cell r="C4">
            <v>2018</v>
          </cell>
          <cell r="D4">
            <v>2019</v>
          </cell>
          <cell r="E4">
            <v>2020</v>
          </cell>
          <cell r="F4">
            <v>2021</v>
          </cell>
        </row>
        <row r="6">
          <cell r="A6" t="str">
            <v>index hodnocené ceny</v>
          </cell>
          <cell r="B6">
            <v>100</v>
          </cell>
          <cell r="C6">
            <v>100</v>
          </cell>
          <cell r="D6">
            <v>100</v>
          </cell>
          <cell r="E6">
            <v>100</v>
          </cell>
          <cell r="F6">
            <v>114.61318051575932</v>
          </cell>
        </row>
        <row r="7">
          <cell r="A7" t="str">
            <v>index spotřebitelských cen</v>
          </cell>
          <cell r="B7">
            <v>100</v>
          </cell>
          <cell r="C7">
            <v>102.02117420596727</v>
          </cell>
          <cell r="D7">
            <v>105.29355149181904</v>
          </cell>
          <cell r="E7">
            <v>107.69971126082771</v>
          </cell>
          <cell r="F7">
            <v>114.82194417709336</v>
          </cell>
        </row>
        <row r="8">
          <cell r="A8" t="str">
            <v>index průměrné měsíční mzdy</v>
          </cell>
          <cell r="B8">
            <v>100</v>
          </cell>
          <cell r="C8">
            <v>108.10000000000012</v>
          </cell>
          <cell r="D8">
            <v>116.63990000000025</v>
          </cell>
          <cell r="E8">
            <v>122.00533540000018</v>
          </cell>
          <cell r="F8">
            <v>127.86159149920033</v>
          </cell>
        </row>
        <row r="9">
          <cell r="A9" t="str">
            <v>korigovaný index ceny podle CPI</v>
          </cell>
          <cell r="B9">
            <v>100</v>
          </cell>
          <cell r="C9">
            <v>98.018867924528308</v>
          </cell>
          <cell r="D9">
            <v>94.972577696526514</v>
          </cell>
          <cell r="E9">
            <v>92.850759606791783</v>
          </cell>
          <cell r="F9">
            <v>99.818184874999119</v>
          </cell>
        </row>
        <row r="10">
          <cell r="A10" t="str">
            <v>korigovaný index ceny podle průměrné měsíční mzdy</v>
          </cell>
          <cell r="B10">
            <v>100</v>
          </cell>
          <cell r="C10">
            <v>92.506938020351427</v>
          </cell>
          <cell r="D10">
            <v>85.733955533226435</v>
          </cell>
          <cell r="E10">
            <v>81.963628616851338</v>
          </cell>
          <cell r="F10">
            <v>89.638474831964004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 1 a 2_VTA"/>
      <sheetName val="Grafy 3-6_VTA"/>
      <sheetName val="Tab. č. 1_ Zvláštní ceny "/>
      <sheetName val="Graf 7_Přístup v pevném místě"/>
      <sheetName val="Grafy 8 a 9_Přístup v pevném m."/>
      <sheetName val="Graf 10_Informační služby"/>
      <sheetName val="Grafy 11 a 12_Informační služby"/>
      <sheetName val="Tab. č. 2+Graf 13_Hlas-pevná"/>
      <sheetName val="Tab. 3 a 4+Graf 22+55_Přen. č."/>
      <sheetName val="Indexy dle ČSÚ"/>
      <sheetName val="Graf 14_Ceny hlas fixní sítě"/>
      <sheetName val="Graf 15_Internet FIX O2"/>
      <sheetName val="Graf 16_Internet FIX TMCZ"/>
      <sheetName val="Graf 17_Internet FIX VFN"/>
      <sheetName val="Graf 18_Internet FIX UPC"/>
      <sheetName val="Graf 19_Internet FIX Nordic"/>
      <sheetName val="Graf 20_FIX_LTE"/>
      <sheetName val="Graf 21_Internet FIX srov. EU"/>
      <sheetName val="Graf_23"/>
      <sheetName val="Graf 24_prum. cena MIN-c "/>
      <sheetName val="Graf 25_MO Cena x počet M minut"/>
      <sheetName val="Graf 26_prum. cena MIN-rez"/>
      <sheetName val="Graf 27_MO Cena x počet M min R"/>
      <sheetName val="Graf 28_prum. cena MIN-pod"/>
      <sheetName val="Graf 29_MO Cena x poč. M min P"/>
      <sheetName val="Graf 30_prum. cena MIN-MNO"/>
      <sheetName val="Graf 31_prum. cena MIN-MVNO"/>
      <sheetName val="Graf 32_prum. cena SMS-c"/>
      <sheetName val="Graf 33_prum. cena SMS-R"/>
      <sheetName val="Graf 34_prum. cena SMS-P"/>
      <sheetName val="Graf 35_prum. cena SMS-MNO"/>
      <sheetName val="Graf 36_prum. cena SMS-MVNO"/>
      <sheetName val="Graf 37_prum. cena 1MB-c"/>
      <sheetName val="Graf 38_prum. cena 1MB-R"/>
      <sheetName val="Graf 39_prum. cena 1MB-P"/>
      <sheetName val="Graf 40_prum. cena 1MB-MNO"/>
      <sheetName val="Graf 41_prum. cena 1MB-MVNO"/>
      <sheetName val="prum. cena 1MB-MVNO_propoj"/>
      <sheetName val="prum. cena 1MB-MVNO_nepropoj"/>
      <sheetName val="Graf 42_neomez.tar.vyvoj"/>
      <sheetName val="Graf 43_poziceČR_PPP"/>
      <sheetName val="Graf 44_Teligen_2G_4Q20_PPP"/>
      <sheetName val="Graf 45_Teligen_10G_4Q20_PPP"/>
      <sheetName val="Graf 46_Teligen_30G_4Q20_PPP"/>
      <sheetName val="Graf 47_Teligen_neom.G_4Q20_PPP"/>
      <sheetName val="Graf 48_Teligen_2G_4Q17_PPP "/>
      <sheetName val="Graf 49_Teligen_10G_4Q17_PPP"/>
      <sheetName val="Graf 50_Teligen_30G_4Q17_PPP"/>
      <sheetName val="Graf 51_Teligen_neom.G_4Q17_PPP"/>
      <sheetName val="Grafy 52-54"/>
      <sheetName val="Tabulka č. 5_FTR"/>
      <sheetName val="Graf 56_FTR-mez."/>
      <sheetName val="Graf 57_MTR"/>
      <sheetName val="Graf 58_MTR-mez."/>
      <sheetName val="Graf 59_Vývoj term. cen"/>
      <sheetName val="Graf 60 - 63_LLU 3a"/>
      <sheetName val="Graf 64_MMO_3b"/>
      <sheetName val="Tabulka č. 6_Ref. nab. Fix LTE"/>
      <sheetName val="Graf 65-66_Pronajaté okruhy"/>
      <sheetName val="Tabulka č. 7_VOceny"/>
      <sheetName val="Graf 67-69_VO a MO mob. ceny"/>
      <sheetName val="Graf 70-75_VO-MO"/>
      <sheetName val="Tabulka č. 8_VOC_1MB-ref_nabMNO"/>
      <sheetName val="Tab. 9 - Graf 76-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E2">
            <v>2016</v>
          </cell>
          <cell r="F2">
            <v>2017</v>
          </cell>
          <cell r="G2">
            <v>2018</v>
          </cell>
          <cell r="H2">
            <v>2019</v>
          </cell>
          <cell r="I2">
            <v>2020</v>
          </cell>
          <cell r="J2">
            <v>2021</v>
          </cell>
        </row>
        <row r="3">
          <cell r="B3" t="str">
            <v>Průměrná cena právnické osoby (Kč/min.)</v>
          </cell>
          <cell r="E3">
            <v>1.28</v>
          </cell>
          <cell r="F3">
            <v>1.27</v>
          </cell>
          <cell r="G3">
            <v>1.1299999999999999</v>
          </cell>
          <cell r="H3">
            <v>0.98</v>
          </cell>
          <cell r="I3">
            <v>1.05</v>
          </cell>
          <cell r="J3">
            <v>1.0666922630778937</v>
          </cell>
        </row>
        <row r="4">
          <cell r="B4" t="str">
            <v>Průměrná cena fyzické osoby (Kč/min.)</v>
          </cell>
          <cell r="E4">
            <v>0.35</v>
          </cell>
          <cell r="F4">
            <v>0.16</v>
          </cell>
          <cell r="G4">
            <v>0.19</v>
          </cell>
          <cell r="H4">
            <v>0.33</v>
          </cell>
          <cell r="I4">
            <v>0.25</v>
          </cell>
          <cell r="J4">
            <v>0.23501397843543273</v>
          </cell>
        </row>
        <row r="5">
          <cell r="B5" t="str">
            <v>Průměrná cena celkem (Kč/min.)</v>
          </cell>
          <cell r="E5">
            <v>0.81</v>
          </cell>
          <cell r="F5">
            <v>0.67</v>
          </cell>
          <cell r="G5">
            <v>0.64</v>
          </cell>
          <cell r="H5">
            <v>0.61</v>
          </cell>
          <cell r="I5">
            <v>0.56999999999999995</v>
          </cell>
          <cell r="J5">
            <v>0.57238207275859776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 xml:space="preserve">do vlastní mobilní sítě </v>
          </cell>
          <cell r="D2">
            <v>0.72147594733661335</v>
          </cell>
        </row>
        <row r="3">
          <cell r="A3" t="str">
            <v>do ostatních mobilních sítí</v>
          </cell>
          <cell r="D3">
            <v>0.65688169373317429</v>
          </cell>
        </row>
        <row r="4">
          <cell r="A4" t="str">
            <v xml:space="preserve">do pevných sítí  </v>
          </cell>
          <cell r="D4">
            <v>0.95685085704700534</v>
          </cell>
        </row>
        <row r="5">
          <cell r="A5" t="str">
            <v>mezinárodní volání</v>
          </cell>
          <cell r="D5">
            <v>4.7891866891552031</v>
          </cell>
        </row>
        <row r="6">
          <cell r="A6" t="str">
            <v xml:space="preserve">ostatní </v>
          </cell>
          <cell r="D6">
            <v>1.1126600076547084</v>
          </cell>
        </row>
        <row r="7">
          <cell r="A7" t="str">
            <v>celkem</v>
          </cell>
          <cell r="D7">
            <v>0.73711765204778901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 1 a 2_VTA"/>
      <sheetName val="Grafy 3-6_VTA"/>
      <sheetName val="Tab. č. 1_ Zvláštní ceny "/>
      <sheetName val="Graf 7_Přístup v pevném místě"/>
      <sheetName val="Grafy 8 a 9_Přístup v pevném m."/>
      <sheetName val="Graf 10_Informační služby"/>
      <sheetName val="Grafy 11 a 12_Informační služby"/>
      <sheetName val="Tab. č. 2+Graf 13_Hlas-pevná"/>
      <sheetName val="Tab. 3 a 4+Graf 22+55_Přen. č."/>
      <sheetName val="Indexy dle ČSÚ"/>
      <sheetName val="Graf 14_Ceny hlas fixní sítě"/>
      <sheetName val="Graf 15_Internet FIX O2"/>
      <sheetName val="Graf 16_Internet FIX TMCZ"/>
      <sheetName val="Graf 17_Internet FIX VFN"/>
      <sheetName val="Graf 18_Internet FIX UPC"/>
      <sheetName val="Graf 19_Internet FIX Nordic"/>
      <sheetName val="Graf 20_FIX_LTE"/>
      <sheetName val="Graf 21_Internet FIX srov. EU"/>
      <sheetName val="Graf_23"/>
      <sheetName val="Graf 24_prum. cena MIN-c "/>
      <sheetName val="Graf 25_MO Cena x počet M minut"/>
      <sheetName val="Graf 26_prum. cena MIN-rez"/>
      <sheetName val="Graf 27_MO Cena x počet M min R"/>
      <sheetName val="Graf 28_prum. cena MIN-pod"/>
      <sheetName val="Graf 29_MO Cena x poč. M min P"/>
      <sheetName val="Graf 30_prum. cena MIN-MNO"/>
      <sheetName val="Graf 31_prum. cena MIN-MVNO"/>
      <sheetName val="Graf 32_prum. cena SMS-c"/>
      <sheetName val="Graf 33_prum. cena SMS-R"/>
      <sheetName val="Graf 34_prum. cena SMS-P"/>
      <sheetName val="Graf 35_prum. cena SMS-MNO"/>
      <sheetName val="Graf 36_prum. cena SMS-MVNO"/>
      <sheetName val="Graf 37_prum. cena 1MB-c"/>
      <sheetName val="Graf 38_prum. cena 1MB-R"/>
      <sheetName val="Graf 39_prum. cena 1MB-P"/>
      <sheetName val="Graf 40_prum. cena 1MB-MNO"/>
      <sheetName val="Graf 41_prum. cena 1MB-MVNO"/>
      <sheetName val="prum. cena 1MB-MVNO_propoj"/>
      <sheetName val="prum. cena 1MB-MVNO_nepropoj"/>
      <sheetName val="Graf 42_neomez.tar.vyvoj"/>
      <sheetName val="Graf 43_poziceČR_PPP"/>
      <sheetName val="Graf 44_Teligen_2G_4Q20_PPP"/>
      <sheetName val="Graf 45_Teligen_10G_4Q20_PPP"/>
      <sheetName val="Graf 46_Teligen_30G_4Q20_PPP"/>
      <sheetName val="Graf 47_Teligen_neom.G_4Q20_PPP"/>
      <sheetName val="Graf 48_Teligen_2G_4Q17_PPP "/>
      <sheetName val="Graf 49_Teligen_10G_4Q17_PPP"/>
      <sheetName val="Graf 50_Teligen_30G_4Q17_PPP"/>
      <sheetName val="Graf 51_Teligen_neom.G_4Q17_PPP"/>
      <sheetName val="Grafy 52-54"/>
      <sheetName val="Tabulka č. 5_FTR"/>
      <sheetName val="Graf 56_FTR-mez."/>
      <sheetName val="Graf 57_MTR"/>
      <sheetName val="Graf 58_MTR-mez."/>
      <sheetName val="Graf 59_Vývoj term. cen"/>
      <sheetName val="Graf 60 - 63_LLU 3a"/>
      <sheetName val="Graf 64_MMO_3b"/>
      <sheetName val="Tabulka č. 6_Ref. nab. Fix LTE"/>
      <sheetName val="Graf 65-66_Pronajaté okruhy"/>
      <sheetName val="Tabulka č. 7_VOceny"/>
      <sheetName val="Graf 67-69_VO a MO mob. ceny"/>
      <sheetName val="Graf 70-75_VO-MO"/>
      <sheetName val="Tabulka č. 8_VOC_1MB-ref_nabMNO"/>
      <sheetName val="Tab. 9 - Graf 76-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3">
          <cell r="B33">
            <v>2017</v>
          </cell>
          <cell r="C33" t="str">
            <v>T-Mobile - 20 Mb/s bez limitu</v>
          </cell>
          <cell r="D33">
            <v>399</v>
          </cell>
        </row>
        <row r="34">
          <cell r="C34" t="str">
            <v>O2 - 20 Mb/s FUP bez limitu</v>
          </cell>
          <cell r="D34">
            <v>499</v>
          </cell>
        </row>
        <row r="35">
          <cell r="C35" t="str">
            <v>Vodafone - 30 Mb/s bez limitu</v>
          </cell>
          <cell r="D35">
            <v>599</v>
          </cell>
        </row>
        <row r="36">
          <cell r="B36">
            <v>2018</v>
          </cell>
          <cell r="C36" t="str">
            <v>Vodafone - 30 Mb/s bez limitu</v>
          </cell>
          <cell r="D36">
            <v>499</v>
          </cell>
        </row>
        <row r="37">
          <cell r="C37" t="str">
            <v>O2 - 20 Mbit/s bez limitu</v>
          </cell>
          <cell r="D37">
            <v>499</v>
          </cell>
        </row>
        <row r="38">
          <cell r="C38" t="str">
            <v>Nordic  Telecom - 100 Mb/s bez limitu</v>
          </cell>
          <cell r="D38">
            <v>555</v>
          </cell>
        </row>
        <row r="39">
          <cell r="C39" t="str">
            <v>T-Mobile - 100 Mb/s bez limitu</v>
          </cell>
          <cell r="D39">
            <v>599</v>
          </cell>
        </row>
        <row r="40">
          <cell r="B40">
            <v>2019</v>
          </cell>
          <cell r="C40" t="str">
            <v>PODA - 50 Mb/s bez limitu</v>
          </cell>
          <cell r="D40">
            <v>540</v>
          </cell>
        </row>
        <row r="41">
          <cell r="C41" t="str">
            <v>Nordic  Telecom - 100 Mb/s bez limitu</v>
          </cell>
          <cell r="D41">
            <v>555</v>
          </cell>
        </row>
        <row r="42">
          <cell r="C42" t="str">
            <v>O2 -100 Mb/s  bez limitu</v>
          </cell>
          <cell r="D42">
            <v>599</v>
          </cell>
        </row>
        <row r="43">
          <cell r="C43" t="str">
            <v>T-Mobile - 100 Mb/s bez limitu</v>
          </cell>
          <cell r="D43">
            <v>599</v>
          </cell>
        </row>
        <row r="44">
          <cell r="C44" t="str">
            <v>Vodafone - 100 Mb/s bez limitu</v>
          </cell>
          <cell r="D44">
            <v>599</v>
          </cell>
        </row>
        <row r="45">
          <cell r="B45">
            <v>2020</v>
          </cell>
          <cell r="C45" t="str">
            <v>PODA - 50 Mb/s bez limitu</v>
          </cell>
          <cell r="D45">
            <v>540</v>
          </cell>
        </row>
        <row r="46">
          <cell r="C46" t="str">
            <v>Nordic  Telecom - 100 Mb/s bez limitu</v>
          </cell>
          <cell r="D46">
            <v>595</v>
          </cell>
        </row>
        <row r="47">
          <cell r="C47" t="str">
            <v>O2 -100 Mb/s  bez limitu</v>
          </cell>
          <cell r="D47">
            <v>599</v>
          </cell>
        </row>
        <row r="48">
          <cell r="C48" t="str">
            <v>T-Mobile - 100 Mb/s bez limitu</v>
          </cell>
          <cell r="D48">
            <v>599</v>
          </cell>
        </row>
        <row r="49">
          <cell r="C49" t="str">
            <v>Vodafone - 100 Mb/s bez limitu</v>
          </cell>
          <cell r="D49">
            <v>599</v>
          </cell>
        </row>
        <row r="50">
          <cell r="B50">
            <v>2021</v>
          </cell>
          <cell r="C50" t="str">
            <v>O2 - Optimal Air-20 Mb/s  FUP 30 GB</v>
          </cell>
          <cell r="D50">
            <v>499</v>
          </cell>
        </row>
        <row r="51">
          <cell r="C51" t="str">
            <v>T-Mobile - Pevný do zásuvky- 20 Mb/s bez limitu</v>
          </cell>
          <cell r="D51">
            <v>399</v>
          </cell>
        </row>
        <row r="52">
          <cell r="C52" t="str">
            <v>Vodafone - Pevné připojení 4G/LTE - 30 Mb/s bez limitu</v>
          </cell>
          <cell r="D52">
            <v>449</v>
          </cell>
        </row>
      </sheetData>
      <sheetData sheetId="17">
        <row r="4">
          <cell r="C4" t="str">
            <v>USD</v>
          </cell>
          <cell r="D4" t="str">
            <v>PPP$</v>
          </cell>
        </row>
        <row r="6">
          <cell r="B6" t="str">
            <v>Romania</v>
          </cell>
          <cell r="C6">
            <v>7.34</v>
          </cell>
          <cell r="D6">
            <v>15.37</v>
          </cell>
        </row>
        <row r="7">
          <cell r="B7" t="str">
            <v>Croatia</v>
          </cell>
          <cell r="C7">
            <v>7.81</v>
          </cell>
          <cell r="D7">
            <v>12.72</v>
          </cell>
        </row>
        <row r="8">
          <cell r="B8" t="str">
            <v>Slovakia</v>
          </cell>
          <cell r="C8">
            <v>13.14</v>
          </cell>
          <cell r="D8">
            <v>16.850000000000001</v>
          </cell>
        </row>
        <row r="9">
          <cell r="B9" t="str">
            <v>Bulgaria</v>
          </cell>
          <cell r="C9">
            <v>14.67</v>
          </cell>
          <cell r="D9">
            <v>29.8</v>
          </cell>
        </row>
        <row r="10">
          <cell r="B10" t="str">
            <v>Lithuania</v>
          </cell>
          <cell r="C10">
            <v>15.56</v>
          </cell>
          <cell r="D10">
            <v>25.53</v>
          </cell>
        </row>
        <row r="11">
          <cell r="B11" t="str">
            <v>Poland</v>
          </cell>
          <cell r="C11">
            <v>15.94</v>
          </cell>
          <cell r="D11">
            <v>31.06</v>
          </cell>
        </row>
        <row r="12">
          <cell r="B12" t="str">
            <v>Estonia</v>
          </cell>
          <cell r="C12">
            <v>19.29</v>
          </cell>
          <cell r="D12">
            <v>26.14</v>
          </cell>
        </row>
        <row r="13">
          <cell r="B13" t="str">
            <v>Hungary</v>
          </cell>
          <cell r="C13">
            <v>19.36</v>
          </cell>
          <cell r="D13">
            <v>24.41</v>
          </cell>
        </row>
        <row r="14">
          <cell r="B14" t="str">
            <v>Cyprus</v>
          </cell>
          <cell r="C14">
            <v>21.71</v>
          </cell>
          <cell r="D14">
            <v>27.42</v>
          </cell>
        </row>
        <row r="15">
          <cell r="B15" t="str">
            <v>Czech Republic</v>
          </cell>
          <cell r="C15">
            <v>23.46</v>
          </cell>
          <cell r="D15">
            <v>34.049999999999997</v>
          </cell>
        </row>
        <row r="16">
          <cell r="B16" t="str">
            <v>Latvia</v>
          </cell>
          <cell r="C16">
            <v>23.51</v>
          </cell>
          <cell r="D16">
            <v>34.799999999999997</v>
          </cell>
        </row>
        <row r="17">
          <cell r="B17" t="str">
            <v>Malta</v>
          </cell>
          <cell r="C17">
            <v>24.1</v>
          </cell>
          <cell r="D17">
            <v>30.96</v>
          </cell>
        </row>
        <row r="18">
          <cell r="B18" t="str">
            <v>Portugal</v>
          </cell>
          <cell r="C18">
            <v>30.13</v>
          </cell>
          <cell r="D18">
            <v>38.36</v>
          </cell>
        </row>
        <row r="19">
          <cell r="B19" t="str">
            <v>Belgium</v>
          </cell>
          <cell r="C19">
            <v>33.159999999999997</v>
          </cell>
          <cell r="D19">
            <v>32.6</v>
          </cell>
        </row>
        <row r="20">
          <cell r="B20" t="str">
            <v>Austria</v>
          </cell>
          <cell r="C20">
            <v>33.69</v>
          </cell>
          <cell r="D20">
            <v>33.1</v>
          </cell>
        </row>
        <row r="21">
          <cell r="B21" t="str">
            <v>Italy</v>
          </cell>
          <cell r="C21">
            <v>36.049999999999997</v>
          </cell>
          <cell r="D21">
            <v>40.340000000000003</v>
          </cell>
        </row>
        <row r="22">
          <cell r="B22" t="str">
            <v>Finland</v>
          </cell>
          <cell r="C22">
            <v>42.08</v>
          </cell>
          <cell r="D22">
            <v>37.72</v>
          </cell>
        </row>
        <row r="23">
          <cell r="B23" t="str">
            <v>Germany</v>
          </cell>
          <cell r="C23">
            <v>42.14</v>
          </cell>
          <cell r="D23">
            <v>44.1</v>
          </cell>
        </row>
        <row r="24">
          <cell r="B24" t="str">
            <v>Greece</v>
          </cell>
          <cell r="C24">
            <v>42.41</v>
          </cell>
          <cell r="D24">
            <v>55.96</v>
          </cell>
        </row>
        <row r="25">
          <cell r="B25" t="str">
            <v>Slovenia</v>
          </cell>
          <cell r="C25">
            <v>43.41</v>
          </cell>
          <cell r="D25">
            <v>56.8</v>
          </cell>
        </row>
        <row r="26">
          <cell r="B26" t="str">
            <v>France</v>
          </cell>
          <cell r="C26">
            <v>44.6</v>
          </cell>
          <cell r="D26">
            <v>44.28</v>
          </cell>
        </row>
        <row r="27">
          <cell r="B27" t="str">
            <v>Denmark</v>
          </cell>
          <cell r="C27">
            <v>45.24</v>
          </cell>
          <cell r="D27">
            <v>36.43</v>
          </cell>
        </row>
        <row r="28">
          <cell r="B28" t="str">
            <v>Spain</v>
          </cell>
          <cell r="C28">
            <v>45.82</v>
          </cell>
          <cell r="D28">
            <v>54.3</v>
          </cell>
        </row>
        <row r="29">
          <cell r="B29" t="str">
            <v>United Kingdom</v>
          </cell>
          <cell r="C29">
            <v>46.14</v>
          </cell>
          <cell r="D29">
            <v>42.07</v>
          </cell>
        </row>
        <row r="30">
          <cell r="B30" t="str">
            <v>Luxembourg</v>
          </cell>
          <cell r="C30">
            <v>49.43</v>
          </cell>
          <cell r="D30">
            <v>41.16</v>
          </cell>
        </row>
        <row r="31">
          <cell r="B31" t="str">
            <v>Sweden</v>
          </cell>
          <cell r="C31">
            <v>52.2</v>
          </cell>
          <cell r="D31">
            <v>45.94</v>
          </cell>
        </row>
        <row r="32">
          <cell r="B32" t="str">
            <v>Netherlands</v>
          </cell>
          <cell r="C32">
            <v>63.91</v>
          </cell>
          <cell r="D32">
            <v>62.14</v>
          </cell>
        </row>
        <row r="33">
          <cell r="B33" t="str">
            <v>Ireland</v>
          </cell>
          <cell r="C33">
            <v>72.34</v>
          </cell>
          <cell r="D33">
            <v>60.21</v>
          </cell>
        </row>
        <row r="34">
          <cell r="B34" t="str">
            <v>Norway</v>
          </cell>
          <cell r="C34">
            <v>78.8</v>
          </cell>
          <cell r="D34">
            <v>62.02</v>
          </cell>
        </row>
        <row r="37">
          <cell r="C37" t="str">
            <v>CZK</v>
          </cell>
          <cell r="D37" t="str">
            <v>PPPCZK</v>
          </cell>
        </row>
        <row r="39">
          <cell r="B39" t="str">
            <v>Romania</v>
          </cell>
          <cell r="C39">
            <v>161.37724</v>
          </cell>
          <cell r="D39">
            <v>337.92482000000001</v>
          </cell>
        </row>
        <row r="40">
          <cell r="B40" t="str">
            <v>Croatia</v>
          </cell>
          <cell r="C40">
            <v>171.71065999999999</v>
          </cell>
          <cell r="D40">
            <v>279.66192000000001</v>
          </cell>
        </row>
        <row r="41">
          <cell r="B41" t="str">
            <v>Bulgaria</v>
          </cell>
          <cell r="C41">
            <v>288.89604000000003</v>
          </cell>
          <cell r="D41">
            <v>370.46410000000003</v>
          </cell>
        </row>
        <row r="42">
          <cell r="B42" t="str">
            <v>Slovakia</v>
          </cell>
          <cell r="C42">
            <v>322.53462000000002</v>
          </cell>
          <cell r="D42">
            <v>655.18280000000004</v>
          </cell>
        </row>
        <row r="43">
          <cell r="B43" t="str">
            <v>Lithuania</v>
          </cell>
          <cell r="C43">
            <v>342.10216000000003</v>
          </cell>
          <cell r="D43">
            <v>561.30258000000003</v>
          </cell>
        </row>
        <row r="44">
          <cell r="B44" t="str">
            <v>Estonia</v>
          </cell>
          <cell r="C44">
            <v>350.45684</v>
          </cell>
          <cell r="D44">
            <v>682.88516000000004</v>
          </cell>
        </row>
        <row r="45">
          <cell r="B45" t="str">
            <v>Cyprus</v>
          </cell>
          <cell r="C45">
            <v>424.10993999999999</v>
          </cell>
          <cell r="D45">
            <v>574.71404000000007</v>
          </cell>
        </row>
        <row r="46">
          <cell r="B46" t="str">
            <v>Poland</v>
          </cell>
          <cell r="C46">
            <v>425.64895999999999</v>
          </cell>
          <cell r="D46">
            <v>536.67826000000002</v>
          </cell>
        </row>
        <row r="47">
          <cell r="B47" t="str">
            <v>Hungary</v>
          </cell>
          <cell r="C47">
            <v>477.31606000000005</v>
          </cell>
          <cell r="D47">
            <v>602.85612000000003</v>
          </cell>
        </row>
        <row r="48">
          <cell r="B48" t="str">
            <v>Greece</v>
          </cell>
          <cell r="C48">
            <v>515.79156</v>
          </cell>
          <cell r="D48">
            <v>748.62329999999997</v>
          </cell>
        </row>
        <row r="49">
          <cell r="B49" t="str">
            <v>Czech Republic</v>
          </cell>
          <cell r="C49">
            <v>516.89086000000009</v>
          </cell>
          <cell r="D49">
            <v>765.11279999999999</v>
          </cell>
        </row>
        <row r="50">
          <cell r="B50" t="str">
            <v>Latvia</v>
          </cell>
          <cell r="C50">
            <v>529.86260000000004</v>
          </cell>
          <cell r="D50">
            <v>680.68655999999999</v>
          </cell>
        </row>
        <row r="51">
          <cell r="B51" t="str">
            <v>Malta</v>
          </cell>
          <cell r="C51">
            <v>662.43817999999999</v>
          </cell>
          <cell r="D51">
            <v>843.38296000000003</v>
          </cell>
        </row>
        <row r="52">
          <cell r="B52" t="str">
            <v>Portugal</v>
          </cell>
          <cell r="C52">
            <v>729.05575999999996</v>
          </cell>
          <cell r="D52">
            <v>716.74360000000001</v>
          </cell>
        </row>
        <row r="53">
          <cell r="B53" t="str">
            <v>France</v>
          </cell>
          <cell r="C53">
            <v>740.70834000000002</v>
          </cell>
          <cell r="D53">
            <v>727.73660000000007</v>
          </cell>
        </row>
        <row r="54">
          <cell r="B54" t="str">
            <v>Belgium</v>
          </cell>
          <cell r="C54">
            <v>792.59529999999995</v>
          </cell>
          <cell r="D54">
            <v>886.91524000000015</v>
          </cell>
        </row>
        <row r="55">
          <cell r="B55" t="str">
            <v>Austria</v>
          </cell>
          <cell r="C55">
            <v>925.17088000000001</v>
          </cell>
          <cell r="D55">
            <v>829.31191999999999</v>
          </cell>
        </row>
        <row r="56">
          <cell r="B56" t="str">
            <v>Finland</v>
          </cell>
          <cell r="C56">
            <v>926.49004000000002</v>
          </cell>
          <cell r="D56">
            <v>969.58260000000007</v>
          </cell>
        </row>
        <row r="57">
          <cell r="B57" t="str">
            <v>Germany</v>
          </cell>
          <cell r="C57">
            <v>932.42625999999996</v>
          </cell>
          <cell r="D57">
            <v>1230.33656</v>
          </cell>
        </row>
        <row r="58">
          <cell r="B58" t="str">
            <v>Italy</v>
          </cell>
          <cell r="C58">
            <v>954.41225999999995</v>
          </cell>
          <cell r="D58">
            <v>1248.8047999999999</v>
          </cell>
        </row>
        <row r="59">
          <cell r="B59" t="str">
            <v>Slovenia</v>
          </cell>
          <cell r="C59">
            <v>980.57560000000001</v>
          </cell>
          <cell r="D59">
            <v>973.5400800000001</v>
          </cell>
        </row>
        <row r="60">
          <cell r="B60" t="str">
            <v>United Kingdom</v>
          </cell>
          <cell r="C60">
            <v>994.64664000000005</v>
          </cell>
          <cell r="D60">
            <v>800.94997999999998</v>
          </cell>
        </row>
        <row r="61">
          <cell r="B61" t="str">
            <v>Denmark</v>
          </cell>
          <cell r="C61">
            <v>1007.3985200000001</v>
          </cell>
          <cell r="D61">
            <v>1193.8398</v>
          </cell>
        </row>
        <row r="62">
          <cell r="B62" t="str">
            <v>Sweden</v>
          </cell>
          <cell r="C62">
            <v>1014.4340400000001</v>
          </cell>
          <cell r="D62">
            <v>924.95102000000009</v>
          </cell>
        </row>
        <row r="63">
          <cell r="B63" t="str">
            <v>Norway</v>
          </cell>
          <cell r="C63">
            <v>1086.7679800000001</v>
          </cell>
          <cell r="D63">
            <v>904.94376</v>
          </cell>
        </row>
        <row r="64">
          <cell r="B64" t="str">
            <v>Spain</v>
          </cell>
          <cell r="C64">
            <v>1147.6692</v>
          </cell>
          <cell r="D64">
            <v>1010.03684</v>
          </cell>
        </row>
        <row r="65">
          <cell r="B65" t="str">
            <v>Luxembourg</v>
          </cell>
          <cell r="C65">
            <v>1405.12526</v>
          </cell>
          <cell r="D65">
            <v>1366.2100400000002</v>
          </cell>
        </row>
        <row r="66">
          <cell r="B66" t="str">
            <v>Netherlands</v>
          </cell>
          <cell r="C66">
            <v>1590.4672400000002</v>
          </cell>
          <cell r="D66">
            <v>1323.7770600000001</v>
          </cell>
        </row>
        <row r="67">
          <cell r="B67" t="str">
            <v>Ireland</v>
          </cell>
          <cell r="C67">
            <v>1732.4967999999999</v>
          </cell>
          <cell r="D67">
            <v>1363.5717200000001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80A0C-E3A9-4BF5-8EB9-989B87BC4423}">
  <dimension ref="B2:J30"/>
  <sheetViews>
    <sheetView tabSelected="1" topLeftCell="A25" workbookViewId="0">
      <selection activeCell="C33" sqref="C33"/>
    </sheetView>
  </sheetViews>
  <sheetFormatPr defaultColWidth="9" defaultRowHeight="14.4"/>
  <cols>
    <col min="1" max="1" width="9" style="80"/>
    <col min="2" max="2" width="31" style="80" customWidth="1"/>
    <col min="3" max="7" width="20.19921875" style="80" customWidth="1"/>
    <col min="8" max="16384" width="9" style="80"/>
  </cols>
  <sheetData>
    <row r="2" spans="2:10" ht="15.6">
      <c r="B2" s="289" t="s">
        <v>258</v>
      </c>
      <c r="C2"/>
      <c r="D2"/>
      <c r="E2"/>
      <c r="F2"/>
      <c r="G2"/>
      <c r="H2"/>
      <c r="I2"/>
      <c r="J2"/>
    </row>
    <row r="3" spans="2:10" ht="15.6">
      <c r="B3"/>
      <c r="C3"/>
      <c r="D3"/>
      <c r="E3"/>
      <c r="F3"/>
      <c r="G3" s="290"/>
      <c r="H3"/>
      <c r="I3"/>
      <c r="J3"/>
    </row>
    <row r="4" spans="2:10" ht="15.6">
      <c r="B4" s="291"/>
      <c r="C4" s="292">
        <v>2017</v>
      </c>
      <c r="D4" s="292">
        <v>2018</v>
      </c>
      <c r="E4" s="292">
        <v>2019</v>
      </c>
      <c r="F4" s="292">
        <v>2020</v>
      </c>
      <c r="G4" s="292">
        <v>2021</v>
      </c>
      <c r="H4"/>
      <c r="I4"/>
      <c r="J4"/>
    </row>
    <row r="5" spans="2:10" ht="15.6">
      <c r="B5" s="293" t="s">
        <v>259</v>
      </c>
      <c r="C5" s="294"/>
      <c r="D5" s="294"/>
      <c r="E5" s="294"/>
      <c r="F5" s="294"/>
      <c r="G5" s="294"/>
      <c r="H5"/>
      <c r="I5"/>
      <c r="J5"/>
    </row>
    <row r="6" spans="2:10" ht="15" customHeight="1">
      <c r="B6" s="295" t="s">
        <v>260</v>
      </c>
      <c r="C6" s="292" t="s">
        <v>116</v>
      </c>
      <c r="D6" s="292" t="s">
        <v>116</v>
      </c>
      <c r="E6" s="292" t="s">
        <v>116</v>
      </c>
      <c r="F6" s="292" t="s">
        <v>287</v>
      </c>
      <c r="G6" s="292" t="s">
        <v>287</v>
      </c>
      <c r="H6"/>
      <c r="I6"/>
      <c r="J6"/>
    </row>
    <row r="7" spans="2:10" ht="15.6">
      <c r="B7" s="295" t="s">
        <v>261</v>
      </c>
      <c r="C7" s="292">
        <v>299</v>
      </c>
      <c r="D7" s="292">
        <v>299</v>
      </c>
      <c r="E7" s="292">
        <v>299</v>
      </c>
      <c r="F7" s="296">
        <v>349</v>
      </c>
      <c r="G7" s="292">
        <v>349</v>
      </c>
      <c r="H7"/>
      <c r="I7"/>
      <c r="J7"/>
    </row>
    <row r="8" spans="2:10" ht="15.6">
      <c r="B8" s="295" t="s">
        <v>262</v>
      </c>
      <c r="C8" s="292">
        <v>99</v>
      </c>
      <c r="D8" s="292">
        <v>99</v>
      </c>
      <c r="E8" s="292">
        <v>99</v>
      </c>
      <c r="F8" s="296">
        <v>149</v>
      </c>
      <c r="G8" s="292">
        <v>149</v>
      </c>
      <c r="H8"/>
      <c r="I8"/>
      <c r="J8"/>
    </row>
    <row r="9" spans="2:10" ht="78">
      <c r="B9" s="297" t="s">
        <v>263</v>
      </c>
      <c r="C9" s="298" t="s">
        <v>264</v>
      </c>
      <c r="D9" s="298" t="s">
        <v>264</v>
      </c>
      <c r="E9" s="299" t="s">
        <v>265</v>
      </c>
      <c r="F9" s="300" t="s">
        <v>265</v>
      </c>
      <c r="G9" s="299" t="s">
        <v>265</v>
      </c>
      <c r="H9"/>
      <c r="I9"/>
      <c r="J9"/>
    </row>
    <row r="10" spans="2:10" ht="15.6">
      <c r="B10" s="301"/>
      <c r="C10" s="302"/>
      <c r="D10" s="302"/>
      <c r="E10" s="302"/>
      <c r="F10" s="303"/>
      <c r="G10" s="302"/>
      <c r="H10"/>
      <c r="I10"/>
      <c r="J10"/>
    </row>
    <row r="11" spans="2:10" ht="15.6">
      <c r="B11" s="295" t="s">
        <v>260</v>
      </c>
      <c r="C11" s="292" t="s">
        <v>115</v>
      </c>
      <c r="D11" s="292" t="s">
        <v>115</v>
      </c>
      <c r="E11" s="292" t="s">
        <v>115</v>
      </c>
      <c r="F11" s="296" t="s">
        <v>115</v>
      </c>
      <c r="G11" s="292" t="s">
        <v>115</v>
      </c>
      <c r="H11"/>
      <c r="I11"/>
      <c r="J11"/>
    </row>
    <row r="12" spans="2:10" ht="15.6">
      <c r="B12" s="304" t="s">
        <v>261</v>
      </c>
      <c r="C12" s="305">
        <v>549</v>
      </c>
      <c r="D12" s="305">
        <v>549</v>
      </c>
      <c r="E12" s="305">
        <v>549</v>
      </c>
      <c r="F12" s="306">
        <v>549</v>
      </c>
      <c r="G12" s="305">
        <v>549</v>
      </c>
      <c r="H12"/>
      <c r="I12"/>
      <c r="J12"/>
    </row>
    <row r="13" spans="2:10" ht="15.6">
      <c r="B13" s="295" t="s">
        <v>262</v>
      </c>
      <c r="C13" s="292">
        <v>349</v>
      </c>
      <c r="D13" s="292">
        <v>349</v>
      </c>
      <c r="E13" s="292">
        <v>349</v>
      </c>
      <c r="F13" s="296">
        <v>349</v>
      </c>
      <c r="G13" s="292">
        <v>349</v>
      </c>
      <c r="H13"/>
      <c r="I13"/>
      <c r="J13"/>
    </row>
    <row r="14" spans="2:10" ht="31.2">
      <c r="B14" s="307" t="s">
        <v>263</v>
      </c>
      <c r="C14" s="305">
        <v>139</v>
      </c>
      <c r="D14" s="305">
        <v>139</v>
      </c>
      <c r="E14" s="305" t="s">
        <v>265</v>
      </c>
      <c r="F14" s="306" t="s">
        <v>265</v>
      </c>
      <c r="G14" s="305" t="s">
        <v>265</v>
      </c>
      <c r="H14"/>
      <c r="I14"/>
      <c r="J14"/>
    </row>
    <row r="15" spans="2:10" ht="15.6">
      <c r="B15" s="308"/>
      <c r="C15" s="292"/>
      <c r="D15" s="292"/>
      <c r="E15" s="292"/>
      <c r="F15" s="296"/>
      <c r="G15" s="292"/>
      <c r="H15"/>
      <c r="I15"/>
      <c r="J15"/>
    </row>
    <row r="16" spans="2:10" ht="15.6">
      <c r="B16" s="293" t="s">
        <v>266</v>
      </c>
      <c r="C16" s="294"/>
      <c r="D16" s="294"/>
      <c r="E16" s="294"/>
      <c r="F16" s="309"/>
      <c r="G16" s="294"/>
      <c r="H16"/>
      <c r="I16"/>
      <c r="J16"/>
    </row>
    <row r="17" spans="2:10" ht="15.6">
      <c r="B17" s="295" t="s">
        <v>260</v>
      </c>
      <c r="C17" s="292" t="s">
        <v>267</v>
      </c>
      <c r="D17" s="292" t="s">
        <v>267</v>
      </c>
      <c r="E17" s="292" t="s">
        <v>268</v>
      </c>
      <c r="F17" s="296" t="s">
        <v>268</v>
      </c>
      <c r="G17" s="296" t="s">
        <v>268</v>
      </c>
      <c r="H17"/>
      <c r="I17"/>
      <c r="J17"/>
    </row>
    <row r="18" spans="2:10" ht="15.6">
      <c r="B18" s="295" t="s">
        <v>261</v>
      </c>
      <c r="C18" s="292">
        <v>349</v>
      </c>
      <c r="D18" s="292">
        <v>349</v>
      </c>
      <c r="E18" s="292">
        <v>349</v>
      </c>
      <c r="F18" s="296">
        <v>349</v>
      </c>
      <c r="G18" s="296">
        <v>349</v>
      </c>
      <c r="H18"/>
      <c r="I18"/>
      <c r="J18"/>
    </row>
    <row r="19" spans="2:10" ht="15.6">
      <c r="B19" s="295" t="s">
        <v>262</v>
      </c>
      <c r="C19" s="292">
        <v>149</v>
      </c>
      <c r="D19" s="292">
        <v>149</v>
      </c>
      <c r="E19" s="292">
        <v>149</v>
      </c>
      <c r="F19" s="296">
        <v>149</v>
      </c>
      <c r="G19" s="296">
        <v>149</v>
      </c>
      <c r="H19"/>
      <c r="I19"/>
      <c r="J19"/>
    </row>
    <row r="20" spans="2:10" ht="31.2">
      <c r="B20" s="308" t="s">
        <v>263</v>
      </c>
      <c r="C20" s="292">
        <v>100</v>
      </c>
      <c r="D20" s="292">
        <v>100</v>
      </c>
      <c r="E20" s="292" t="s">
        <v>265</v>
      </c>
      <c r="F20" s="296" t="s">
        <v>265</v>
      </c>
      <c r="G20" s="296" t="s">
        <v>265</v>
      </c>
      <c r="H20"/>
      <c r="I20"/>
      <c r="J20"/>
    </row>
    <row r="21" spans="2:10" ht="15.6">
      <c r="B21" s="301"/>
      <c r="C21" s="302"/>
      <c r="D21" s="302"/>
      <c r="E21" s="302"/>
      <c r="F21" s="303"/>
      <c r="G21" s="310"/>
      <c r="H21"/>
      <c r="I21"/>
      <c r="J21"/>
    </row>
    <row r="22" spans="2:10" ht="15.6">
      <c r="B22" s="295" t="s">
        <v>260</v>
      </c>
      <c r="C22" s="292" t="s">
        <v>269</v>
      </c>
      <c r="D22" s="292" t="s">
        <v>269</v>
      </c>
      <c r="E22" s="292" t="s">
        <v>270</v>
      </c>
      <c r="F22" s="296" t="s">
        <v>270</v>
      </c>
      <c r="G22" s="296" t="s">
        <v>270</v>
      </c>
      <c r="H22"/>
      <c r="I22"/>
      <c r="J22"/>
    </row>
    <row r="23" spans="2:10" ht="15.6">
      <c r="B23" s="295" t="s">
        <v>261</v>
      </c>
      <c r="C23" s="292">
        <v>499</v>
      </c>
      <c r="D23" s="292">
        <v>499</v>
      </c>
      <c r="E23" s="292">
        <v>499</v>
      </c>
      <c r="F23" s="296">
        <v>499</v>
      </c>
      <c r="G23" s="296">
        <v>499</v>
      </c>
      <c r="H23"/>
      <c r="I23"/>
      <c r="J23"/>
    </row>
    <row r="24" spans="2:10" ht="15.6">
      <c r="B24" s="295" t="s">
        <v>262</v>
      </c>
      <c r="C24" s="292">
        <v>299</v>
      </c>
      <c r="D24" s="292">
        <v>299</v>
      </c>
      <c r="E24" s="292">
        <v>299</v>
      </c>
      <c r="F24" s="296">
        <v>299</v>
      </c>
      <c r="G24" s="296">
        <v>299</v>
      </c>
      <c r="H24"/>
      <c r="I24"/>
      <c r="J24"/>
    </row>
    <row r="25" spans="2:10" ht="31.2">
      <c r="B25" s="308" t="s">
        <v>263</v>
      </c>
      <c r="C25" s="292">
        <v>250</v>
      </c>
      <c r="D25" s="292">
        <v>250</v>
      </c>
      <c r="E25" s="292" t="s">
        <v>265</v>
      </c>
      <c r="F25" s="296" t="s">
        <v>265</v>
      </c>
      <c r="G25" s="296" t="s">
        <v>265</v>
      </c>
      <c r="H25"/>
      <c r="I25"/>
      <c r="J25"/>
    </row>
    <row r="26" spans="2:10" ht="15.6">
      <c r="B26"/>
      <c r="C26"/>
      <c r="D26"/>
      <c r="E26"/>
      <c r="F26" s="311"/>
      <c r="G26"/>
      <c r="H26"/>
      <c r="I26"/>
      <c r="J26"/>
    </row>
    <row r="27" spans="2:10" ht="15.6">
      <c r="B27" s="312" t="s">
        <v>271</v>
      </c>
      <c r="C27"/>
      <c r="D27"/>
      <c r="E27"/>
      <c r="F27"/>
      <c r="G27"/>
      <c r="H27"/>
      <c r="I27"/>
      <c r="J27"/>
    </row>
    <row r="28" spans="2:10" ht="15.6">
      <c r="B28" s="312" t="s">
        <v>288</v>
      </c>
      <c r="C28"/>
      <c r="D28"/>
      <c r="E28"/>
      <c r="F28"/>
      <c r="G28"/>
      <c r="H28"/>
      <c r="I28"/>
      <c r="J28"/>
    </row>
    <row r="29" spans="2:10" ht="15.6">
      <c r="B29"/>
      <c r="C29"/>
      <c r="D29"/>
      <c r="E29"/>
      <c r="F29"/>
      <c r="G29"/>
      <c r="H29"/>
      <c r="I29"/>
      <c r="J29"/>
    </row>
    <row r="30" spans="2:10" ht="15.6">
      <c r="B30" t="s">
        <v>353</v>
      </c>
      <c r="C30"/>
      <c r="D30"/>
      <c r="E30"/>
      <c r="F30"/>
      <c r="G30"/>
      <c r="H30"/>
      <c r="I30"/>
      <c r="J30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7CA4-8486-403A-BF02-7FF1601136B6}">
  <dimension ref="B4:D27"/>
  <sheetViews>
    <sheetView topLeftCell="C10" workbookViewId="0">
      <selection activeCell="B27" sqref="B27"/>
    </sheetView>
  </sheetViews>
  <sheetFormatPr defaultColWidth="11" defaultRowHeight="15.6"/>
  <cols>
    <col min="3" max="3" width="17.59765625" customWidth="1"/>
    <col min="4" max="4" width="17.69921875" customWidth="1"/>
  </cols>
  <sheetData>
    <row r="4" spans="2:4">
      <c r="B4" s="356"/>
      <c r="C4" s="356"/>
      <c r="D4" s="357" t="s">
        <v>4</v>
      </c>
    </row>
    <row r="5" spans="2:4">
      <c r="B5" s="358" t="s">
        <v>26</v>
      </c>
      <c r="C5" s="359"/>
      <c r="D5" s="360">
        <v>666</v>
      </c>
    </row>
    <row r="6" spans="2:4">
      <c r="B6" s="358" t="s">
        <v>21</v>
      </c>
      <c r="C6" s="361">
        <v>42369</v>
      </c>
      <c r="D6" s="360">
        <v>666</v>
      </c>
    </row>
    <row r="7" spans="2:4">
      <c r="B7" s="358" t="s">
        <v>22</v>
      </c>
      <c r="C7" s="361"/>
      <c r="D7" s="360">
        <v>888</v>
      </c>
    </row>
    <row r="8" spans="2:4">
      <c r="B8" s="358" t="s">
        <v>26</v>
      </c>
      <c r="C8" s="359"/>
      <c r="D8" s="360">
        <v>666</v>
      </c>
    </row>
    <row r="9" spans="2:4">
      <c r="B9" s="358" t="s">
        <v>21</v>
      </c>
      <c r="C9" s="361">
        <v>42735</v>
      </c>
      <c r="D9" s="360">
        <v>666</v>
      </c>
    </row>
    <row r="10" spans="2:4">
      <c r="B10" s="358" t="s">
        <v>22</v>
      </c>
      <c r="C10" s="361"/>
      <c r="D10" s="360">
        <v>888</v>
      </c>
    </row>
    <row r="11" spans="2:4">
      <c r="B11" s="358" t="s">
        <v>26</v>
      </c>
      <c r="C11" s="359"/>
      <c r="D11" s="360">
        <v>666</v>
      </c>
    </row>
    <row r="12" spans="2:4">
      <c r="B12" s="358" t="s">
        <v>21</v>
      </c>
      <c r="C12" s="361">
        <v>43100</v>
      </c>
      <c r="D12" s="360">
        <v>666</v>
      </c>
    </row>
    <row r="13" spans="2:4">
      <c r="B13" s="358" t="s">
        <v>22</v>
      </c>
      <c r="C13" s="361"/>
      <c r="D13" s="360">
        <v>888</v>
      </c>
    </row>
    <row r="14" spans="2:4">
      <c r="B14" s="358" t="s">
        <v>21</v>
      </c>
      <c r="C14" s="362"/>
      <c r="D14" s="360">
        <v>399</v>
      </c>
    </row>
    <row r="15" spans="2:4">
      <c r="B15" s="358" t="s">
        <v>5</v>
      </c>
      <c r="C15" s="362">
        <v>43465</v>
      </c>
      <c r="D15" s="360">
        <v>599</v>
      </c>
    </row>
    <row r="16" spans="2:4">
      <c r="B16" s="358" t="s">
        <v>25</v>
      </c>
      <c r="C16" s="363"/>
      <c r="D16" s="360">
        <v>899</v>
      </c>
    </row>
    <row r="17" spans="2:4">
      <c r="B17" s="358" t="s">
        <v>27</v>
      </c>
      <c r="C17" s="363"/>
      <c r="D17" s="360">
        <v>449</v>
      </c>
    </row>
    <row r="18" spans="2:4">
      <c r="B18" s="358" t="s">
        <v>5</v>
      </c>
      <c r="C18" s="363">
        <v>43830</v>
      </c>
      <c r="D18" s="360">
        <v>599</v>
      </c>
    </row>
    <row r="19" spans="2:4">
      <c r="B19" s="358" t="s">
        <v>25</v>
      </c>
      <c r="C19" s="363"/>
      <c r="D19" s="360">
        <v>899</v>
      </c>
    </row>
    <row r="20" spans="2:4">
      <c r="B20" s="358" t="s">
        <v>27</v>
      </c>
      <c r="C20" s="363"/>
      <c r="D20" s="360">
        <v>449</v>
      </c>
    </row>
    <row r="21" spans="2:4">
      <c r="B21" s="358" t="s">
        <v>5</v>
      </c>
      <c r="C21" s="363">
        <v>44196</v>
      </c>
      <c r="D21" s="360">
        <v>599</v>
      </c>
    </row>
    <row r="22" spans="2:4">
      <c r="B22" s="358" t="s">
        <v>25</v>
      </c>
      <c r="C22" s="363"/>
      <c r="D22" s="360">
        <v>899</v>
      </c>
    </row>
    <row r="23" spans="2:4">
      <c r="B23" s="358" t="s">
        <v>27</v>
      </c>
      <c r="C23" s="363"/>
      <c r="D23" s="360">
        <v>449</v>
      </c>
    </row>
    <row r="24" spans="2:4">
      <c r="B24" s="358" t="s">
        <v>5</v>
      </c>
      <c r="C24" s="363">
        <v>44561</v>
      </c>
      <c r="D24" s="360">
        <v>599</v>
      </c>
    </row>
    <row r="25" spans="2:4">
      <c r="B25" s="358" t="s">
        <v>25</v>
      </c>
      <c r="C25" s="363"/>
      <c r="D25" s="360">
        <v>899</v>
      </c>
    </row>
    <row r="27" spans="2:4">
      <c r="B27" s="93" t="s">
        <v>418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9994-169A-4B1C-B5BB-C77648105F7F}">
  <dimension ref="B4:M29"/>
  <sheetViews>
    <sheetView topLeftCell="B16" workbookViewId="0">
      <selection activeCell="B27" sqref="B27"/>
    </sheetView>
  </sheetViews>
  <sheetFormatPr defaultColWidth="11" defaultRowHeight="15.6"/>
  <cols>
    <col min="3" max="3" width="17.59765625" customWidth="1"/>
    <col min="4" max="4" width="17.69921875" customWidth="1"/>
  </cols>
  <sheetData>
    <row r="4" spans="2:4">
      <c r="B4" s="356"/>
      <c r="C4" s="356"/>
      <c r="D4" s="357" t="s">
        <v>4</v>
      </c>
    </row>
    <row r="5" spans="2:4">
      <c r="B5" s="358" t="s">
        <v>28</v>
      </c>
      <c r="C5" s="359"/>
      <c r="D5" s="360">
        <v>440</v>
      </c>
    </row>
    <row r="6" spans="2:4">
      <c r="B6" s="358" t="s">
        <v>21</v>
      </c>
      <c r="C6" s="361">
        <v>42369</v>
      </c>
      <c r="D6" s="360">
        <v>490</v>
      </c>
    </row>
    <row r="7" spans="2:4">
      <c r="B7" s="358" t="s">
        <v>22</v>
      </c>
      <c r="C7" s="361"/>
      <c r="D7" s="360">
        <v>590</v>
      </c>
    </row>
    <row r="8" spans="2:4">
      <c r="B8" s="358" t="s">
        <v>28</v>
      </c>
      <c r="C8" s="359"/>
      <c r="D8" s="360">
        <v>440</v>
      </c>
    </row>
    <row r="9" spans="2:4">
      <c r="B9" s="358" t="s">
        <v>21</v>
      </c>
      <c r="C9" s="361">
        <v>42735</v>
      </c>
      <c r="D9" s="360">
        <v>490</v>
      </c>
    </row>
    <row r="10" spans="2:4">
      <c r="B10" s="358" t="s">
        <v>22</v>
      </c>
      <c r="C10" s="361"/>
      <c r="D10" s="360">
        <v>590</v>
      </c>
    </row>
    <row r="11" spans="2:4">
      <c r="B11" s="358" t="s">
        <v>21</v>
      </c>
      <c r="C11" s="359"/>
      <c r="D11" s="360">
        <v>499</v>
      </c>
    </row>
    <row r="12" spans="2:4">
      <c r="B12" s="358" t="s">
        <v>23</v>
      </c>
      <c r="C12" s="361">
        <v>43100</v>
      </c>
      <c r="D12" s="360">
        <v>549</v>
      </c>
    </row>
    <row r="13" spans="2:4">
      <c r="B13" s="358" t="s">
        <v>24</v>
      </c>
      <c r="C13" s="361"/>
      <c r="D13" s="360">
        <v>649</v>
      </c>
    </row>
    <row r="14" spans="2:4">
      <c r="B14" s="358" t="s">
        <v>21</v>
      </c>
      <c r="C14" s="362"/>
      <c r="D14" s="360">
        <v>499</v>
      </c>
    </row>
    <row r="15" spans="2:4">
      <c r="B15" s="358" t="s">
        <v>23</v>
      </c>
      <c r="C15" s="362">
        <v>43465</v>
      </c>
      <c r="D15" s="360">
        <v>549</v>
      </c>
    </row>
    <row r="16" spans="2:4">
      <c r="B16" s="358" t="s">
        <v>24</v>
      </c>
      <c r="C16" s="363"/>
      <c r="D16" s="360">
        <v>649</v>
      </c>
    </row>
    <row r="17" spans="2:13">
      <c r="B17" s="358" t="s">
        <v>21</v>
      </c>
      <c r="C17" s="363"/>
      <c r="D17" s="360">
        <v>395</v>
      </c>
    </row>
    <row r="18" spans="2:13">
      <c r="B18" s="358" t="s">
        <v>23</v>
      </c>
      <c r="C18" s="363">
        <v>43830</v>
      </c>
      <c r="D18" s="360">
        <v>495</v>
      </c>
    </row>
    <row r="19" spans="2:13">
      <c r="B19" s="358" t="s">
        <v>5</v>
      </c>
      <c r="C19" s="363"/>
      <c r="D19" s="360">
        <v>555</v>
      </c>
    </row>
    <row r="20" spans="2:13">
      <c r="B20" s="358" t="s">
        <v>21</v>
      </c>
      <c r="C20" s="363"/>
      <c r="D20" s="360">
        <v>395</v>
      </c>
    </row>
    <row r="21" spans="2:13">
      <c r="B21" s="358" t="s">
        <v>23</v>
      </c>
      <c r="C21" s="363">
        <v>44196</v>
      </c>
      <c r="D21" s="360">
        <v>495</v>
      </c>
    </row>
    <row r="22" spans="2:13">
      <c r="B22" s="358" t="s">
        <v>5</v>
      </c>
      <c r="C22" s="363"/>
      <c r="D22" s="360">
        <v>595</v>
      </c>
    </row>
    <row r="23" spans="2:13">
      <c r="B23" s="358" t="s">
        <v>21</v>
      </c>
      <c r="C23" s="363"/>
      <c r="D23" s="360">
        <v>395</v>
      </c>
    </row>
    <row r="24" spans="2:13">
      <c r="B24" s="358" t="s">
        <v>416</v>
      </c>
      <c r="C24" s="363">
        <v>44561</v>
      </c>
      <c r="D24" s="360">
        <v>495</v>
      </c>
    </row>
    <row r="25" spans="2:13">
      <c r="B25" s="358" t="s">
        <v>5</v>
      </c>
      <c r="C25" s="363"/>
      <c r="D25" s="360">
        <v>595</v>
      </c>
    </row>
    <row r="27" spans="2:13">
      <c r="B27" s="93" t="s">
        <v>419</v>
      </c>
    </row>
    <row r="29" spans="2:13">
      <c r="M29" s="6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4A97-C8F0-4C99-9DBE-6F314811E586}">
  <dimension ref="B1:F30"/>
  <sheetViews>
    <sheetView topLeftCell="E1" zoomScale="90" zoomScaleNormal="90" workbookViewId="0">
      <selection activeCell="C27" sqref="C27"/>
    </sheetView>
  </sheetViews>
  <sheetFormatPr defaultColWidth="9" defaultRowHeight="14.4"/>
  <cols>
    <col min="1" max="1" width="9" style="3"/>
    <col min="2" max="2" width="19.59765625" style="3" customWidth="1"/>
    <col min="3" max="3" width="32.59765625" style="3" customWidth="1"/>
    <col min="4" max="4" width="26" style="3" customWidth="1"/>
    <col min="5" max="5" width="11.19921875" style="3" customWidth="1"/>
    <col min="6" max="13" width="9" style="3"/>
    <col min="14" max="14" width="15.69921875" style="3" customWidth="1"/>
    <col min="15" max="15" width="12.3984375" style="3" customWidth="1"/>
    <col min="16" max="16384" width="9" style="3"/>
  </cols>
  <sheetData>
    <row r="1" spans="2:6">
      <c r="C1" s="3" t="s">
        <v>3</v>
      </c>
    </row>
    <row r="2" spans="2:6" ht="18">
      <c r="F2" s="103" t="s">
        <v>291</v>
      </c>
    </row>
    <row r="3" spans="2:6" ht="15" thickBot="1"/>
    <row r="4" spans="2:6">
      <c r="B4" s="94">
        <v>2017</v>
      </c>
      <c r="C4" s="95" t="s">
        <v>99</v>
      </c>
      <c r="D4" s="96">
        <v>399</v>
      </c>
    </row>
    <row r="5" spans="2:6">
      <c r="B5" s="97"/>
      <c r="C5" s="98" t="s">
        <v>98</v>
      </c>
      <c r="D5" s="99">
        <v>499</v>
      </c>
    </row>
    <row r="6" spans="2:6">
      <c r="B6" s="97"/>
      <c r="C6" s="98" t="s">
        <v>100</v>
      </c>
      <c r="D6" s="99">
        <v>599</v>
      </c>
    </row>
    <row r="7" spans="2:6">
      <c r="B7" s="97">
        <v>2018</v>
      </c>
      <c r="C7" s="98" t="s">
        <v>100</v>
      </c>
      <c r="D7" s="99">
        <v>499</v>
      </c>
    </row>
    <row r="8" spans="2:6">
      <c r="B8" s="97"/>
      <c r="C8" s="98" t="s">
        <v>101</v>
      </c>
      <c r="D8" s="99">
        <v>499</v>
      </c>
    </row>
    <row r="9" spans="2:6">
      <c r="B9" s="97"/>
      <c r="C9" s="98" t="s">
        <v>103</v>
      </c>
      <c r="D9" s="99">
        <v>555</v>
      </c>
    </row>
    <row r="10" spans="2:6">
      <c r="B10" s="97"/>
      <c r="C10" s="98" t="s">
        <v>102</v>
      </c>
      <c r="D10" s="99">
        <v>599</v>
      </c>
    </row>
    <row r="11" spans="2:6">
      <c r="B11" s="97">
        <v>2019</v>
      </c>
      <c r="C11" s="98" t="s">
        <v>105</v>
      </c>
      <c r="D11" s="99">
        <v>540</v>
      </c>
    </row>
    <row r="12" spans="2:6">
      <c r="B12" s="97"/>
      <c r="C12" s="98" t="s">
        <v>103</v>
      </c>
      <c r="D12" s="99">
        <v>555</v>
      </c>
    </row>
    <row r="13" spans="2:6">
      <c r="B13" s="97"/>
      <c r="C13" s="98" t="s">
        <v>104</v>
      </c>
      <c r="D13" s="99">
        <v>599</v>
      </c>
    </row>
    <row r="14" spans="2:6">
      <c r="B14" s="97"/>
      <c r="C14" s="98" t="s">
        <v>102</v>
      </c>
      <c r="D14" s="99">
        <v>599</v>
      </c>
    </row>
    <row r="15" spans="2:6">
      <c r="B15" s="97"/>
      <c r="C15" s="98" t="s">
        <v>106</v>
      </c>
      <c r="D15" s="99">
        <v>599</v>
      </c>
    </row>
    <row r="16" spans="2:6">
      <c r="B16" s="97">
        <v>2020</v>
      </c>
      <c r="C16" s="98" t="s">
        <v>105</v>
      </c>
      <c r="D16" s="99">
        <v>540</v>
      </c>
    </row>
    <row r="17" spans="2:4">
      <c r="B17" s="97"/>
      <c r="C17" s="98" t="s">
        <v>103</v>
      </c>
      <c r="D17" s="99">
        <v>595</v>
      </c>
    </row>
    <row r="18" spans="2:4">
      <c r="B18" s="97"/>
      <c r="C18" s="98" t="s">
        <v>104</v>
      </c>
      <c r="D18" s="99">
        <v>599</v>
      </c>
    </row>
    <row r="19" spans="2:4">
      <c r="B19" s="509"/>
      <c r="C19" s="510" t="s">
        <v>102</v>
      </c>
      <c r="D19" s="511">
        <v>599</v>
      </c>
    </row>
    <row r="20" spans="2:4">
      <c r="B20" s="97"/>
      <c r="C20" s="98" t="s">
        <v>106</v>
      </c>
      <c r="D20" s="99">
        <v>599</v>
      </c>
    </row>
    <row r="21" spans="2:4">
      <c r="B21" s="97">
        <v>2021</v>
      </c>
      <c r="C21" s="98" t="s">
        <v>477</v>
      </c>
      <c r="D21" s="99">
        <v>499</v>
      </c>
    </row>
    <row r="22" spans="2:4">
      <c r="B22" s="97"/>
      <c r="C22" s="98" t="s">
        <v>475</v>
      </c>
      <c r="D22" s="99">
        <v>399</v>
      </c>
    </row>
    <row r="23" spans="2:4" ht="15" thickBot="1">
      <c r="B23" s="8"/>
      <c r="C23" s="100" t="s">
        <v>476</v>
      </c>
      <c r="D23" s="101">
        <v>449</v>
      </c>
    </row>
    <row r="24" spans="2:4">
      <c r="B24" s="512"/>
      <c r="C24" s="512"/>
      <c r="D24" s="512"/>
    </row>
    <row r="25" spans="2:4">
      <c r="B25" s="512"/>
      <c r="C25" s="512">
        <v>595</v>
      </c>
      <c r="D25" s="512">
        <v>555</v>
      </c>
    </row>
    <row r="26" spans="2:4">
      <c r="B26" s="512"/>
      <c r="C26" s="512"/>
      <c r="D26" s="513">
        <f>D25/C25-1</f>
        <v>-6.7226890756302504E-2</v>
      </c>
    </row>
    <row r="27" spans="2:4">
      <c r="B27" s="512"/>
      <c r="C27" s="512"/>
      <c r="D27" s="512"/>
    </row>
    <row r="30" spans="2:4">
      <c r="D30" s="10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5052-7CEE-4AF3-9028-36B3CD9C2106}">
  <dimension ref="B3:G70"/>
  <sheetViews>
    <sheetView topLeftCell="G13" workbookViewId="0">
      <selection activeCell="H38" sqref="H38"/>
    </sheetView>
  </sheetViews>
  <sheetFormatPr defaultRowHeight="15.6"/>
  <cols>
    <col min="2" max="2" width="17.59765625" customWidth="1"/>
    <col min="3" max="3" width="18.5" customWidth="1"/>
    <col min="4" max="4" width="18.8984375" customWidth="1"/>
  </cols>
  <sheetData>
    <row r="3" spans="2:7">
      <c r="G3" s="104" t="s">
        <v>292</v>
      </c>
    </row>
    <row r="4" spans="2:7">
      <c r="B4" s="525" t="s">
        <v>56</v>
      </c>
      <c r="C4" s="525" t="s">
        <v>57</v>
      </c>
      <c r="D4" s="525" t="s">
        <v>58</v>
      </c>
    </row>
    <row r="5" spans="2:7">
      <c r="B5" s="525"/>
      <c r="C5" s="525"/>
      <c r="D5" s="525"/>
    </row>
    <row r="6" spans="2:7">
      <c r="B6" s="506" t="s">
        <v>63</v>
      </c>
      <c r="C6" s="507">
        <v>7.34</v>
      </c>
      <c r="D6" s="507">
        <v>15.37</v>
      </c>
    </row>
    <row r="7" spans="2:7">
      <c r="B7" s="506" t="s">
        <v>59</v>
      </c>
      <c r="C7" s="507">
        <v>7.81</v>
      </c>
      <c r="D7" s="507">
        <v>12.72</v>
      </c>
    </row>
    <row r="8" spans="2:7">
      <c r="B8" s="506" t="s">
        <v>64</v>
      </c>
      <c r="C8" s="507">
        <v>13.14</v>
      </c>
      <c r="D8" s="507">
        <v>16.850000000000001</v>
      </c>
    </row>
    <row r="9" spans="2:7">
      <c r="B9" s="506" t="s">
        <v>79</v>
      </c>
      <c r="C9" s="507">
        <v>14.67</v>
      </c>
      <c r="D9" s="507">
        <v>29.8</v>
      </c>
    </row>
    <row r="10" spans="2:7">
      <c r="B10" s="506" t="s">
        <v>53</v>
      </c>
      <c r="C10" s="507">
        <v>15.56</v>
      </c>
      <c r="D10" s="507">
        <v>25.53</v>
      </c>
    </row>
    <row r="11" spans="2:7">
      <c r="B11" s="506" t="s">
        <v>52</v>
      </c>
      <c r="C11" s="507">
        <v>15.94</v>
      </c>
      <c r="D11" s="507">
        <v>31.06</v>
      </c>
    </row>
    <row r="12" spans="2:7">
      <c r="B12" s="506" t="s">
        <v>54</v>
      </c>
      <c r="C12" s="507">
        <v>19.29</v>
      </c>
      <c r="D12" s="507">
        <v>26.14</v>
      </c>
    </row>
    <row r="13" spans="2:7">
      <c r="B13" s="506" t="s">
        <v>81</v>
      </c>
      <c r="C13" s="507">
        <v>19.36</v>
      </c>
      <c r="D13" s="507">
        <v>24.41</v>
      </c>
    </row>
    <row r="14" spans="2:7">
      <c r="B14" s="506" t="s">
        <v>66</v>
      </c>
      <c r="C14" s="507">
        <v>21.71</v>
      </c>
      <c r="D14" s="507">
        <v>27.42</v>
      </c>
    </row>
    <row r="15" spans="2:7">
      <c r="B15" s="506" t="s">
        <v>76</v>
      </c>
      <c r="C15" s="507">
        <v>23.46</v>
      </c>
      <c r="D15" s="507">
        <v>34.049999999999997</v>
      </c>
    </row>
    <row r="16" spans="2:7">
      <c r="B16" s="506" t="s">
        <v>80</v>
      </c>
      <c r="C16" s="507">
        <v>23.51</v>
      </c>
      <c r="D16" s="507">
        <v>34.799999999999997</v>
      </c>
    </row>
    <row r="17" spans="2:4">
      <c r="B17" s="506" t="s">
        <v>71</v>
      </c>
      <c r="C17" s="507">
        <v>24.1</v>
      </c>
      <c r="D17" s="507">
        <v>30.96</v>
      </c>
    </row>
    <row r="18" spans="2:4">
      <c r="B18" s="506" t="s">
        <v>77</v>
      </c>
      <c r="C18" s="507">
        <v>30.13</v>
      </c>
      <c r="D18" s="507">
        <v>38.36</v>
      </c>
    </row>
    <row r="19" spans="2:4">
      <c r="B19" s="506" t="s">
        <v>65</v>
      </c>
      <c r="C19" s="507">
        <v>33.159999999999997</v>
      </c>
      <c r="D19" s="507">
        <v>32.6</v>
      </c>
    </row>
    <row r="20" spans="2:4">
      <c r="B20" s="506" t="s">
        <v>62</v>
      </c>
      <c r="C20" s="507">
        <v>33.69</v>
      </c>
      <c r="D20" s="507">
        <v>33.1</v>
      </c>
    </row>
    <row r="21" spans="2:4">
      <c r="B21" s="506" t="s">
        <v>78</v>
      </c>
      <c r="C21" s="507">
        <v>36.049999999999997</v>
      </c>
      <c r="D21" s="507">
        <v>40.340000000000003</v>
      </c>
    </row>
    <row r="22" spans="2:4">
      <c r="B22" s="506" t="s">
        <v>68</v>
      </c>
      <c r="C22" s="507">
        <v>42.08</v>
      </c>
      <c r="D22" s="507">
        <v>37.72</v>
      </c>
    </row>
    <row r="23" spans="2:4">
      <c r="B23" s="506" t="s">
        <v>70</v>
      </c>
      <c r="C23" s="507">
        <v>42.14</v>
      </c>
      <c r="D23" s="507">
        <v>44.1</v>
      </c>
    </row>
    <row r="24" spans="2:4">
      <c r="B24" s="506" t="s">
        <v>75</v>
      </c>
      <c r="C24" s="507">
        <v>42.41</v>
      </c>
      <c r="D24" s="507">
        <v>55.96</v>
      </c>
    </row>
    <row r="25" spans="2:4">
      <c r="B25" s="506" t="s">
        <v>83</v>
      </c>
      <c r="C25" s="507">
        <v>43.41</v>
      </c>
      <c r="D25" s="507">
        <v>56.8</v>
      </c>
    </row>
    <row r="26" spans="2:4">
      <c r="B26" s="506" t="s">
        <v>55</v>
      </c>
      <c r="C26" s="507">
        <v>44.6</v>
      </c>
      <c r="D26" s="507">
        <v>44.28</v>
      </c>
    </row>
    <row r="27" spans="2:4">
      <c r="B27" s="506" t="s">
        <v>67</v>
      </c>
      <c r="C27" s="507">
        <v>45.24</v>
      </c>
      <c r="D27" s="507">
        <v>36.43</v>
      </c>
    </row>
    <row r="28" spans="2:4">
      <c r="B28" s="506" t="s">
        <v>82</v>
      </c>
      <c r="C28" s="507">
        <v>45.82</v>
      </c>
      <c r="D28" s="507">
        <v>54.3</v>
      </c>
    </row>
    <row r="29" spans="2:4">
      <c r="B29" s="506" t="s">
        <v>74</v>
      </c>
      <c r="C29" s="507">
        <v>46.14</v>
      </c>
      <c r="D29" s="507">
        <v>42.07</v>
      </c>
    </row>
    <row r="30" spans="2:4">
      <c r="B30" s="506" t="s">
        <v>61</v>
      </c>
      <c r="C30" s="507">
        <v>49.43</v>
      </c>
      <c r="D30" s="507">
        <v>41.16</v>
      </c>
    </row>
    <row r="31" spans="2:4">
      <c r="B31" s="506" t="s">
        <v>69</v>
      </c>
      <c r="C31" s="507">
        <v>52.2</v>
      </c>
      <c r="D31" s="507">
        <v>45.94</v>
      </c>
    </row>
    <row r="32" spans="2:4">
      <c r="B32" s="506" t="s">
        <v>72</v>
      </c>
      <c r="C32" s="507">
        <v>63.91</v>
      </c>
      <c r="D32" s="507">
        <v>62.14</v>
      </c>
    </row>
    <row r="33" spans="2:4">
      <c r="B33" s="506" t="s">
        <v>73</v>
      </c>
      <c r="C33" s="507">
        <v>72.34</v>
      </c>
      <c r="D33" s="507">
        <v>60.21</v>
      </c>
    </row>
    <row r="34" spans="2:4">
      <c r="B34" s="506" t="s">
        <v>60</v>
      </c>
      <c r="C34" s="507">
        <v>78.8</v>
      </c>
      <c r="D34" s="507">
        <v>62.02</v>
      </c>
    </row>
    <row r="37" spans="2:4">
      <c r="B37" s="525" t="s">
        <v>56</v>
      </c>
      <c r="C37" s="525" t="s">
        <v>472</v>
      </c>
      <c r="D37" s="525" t="s">
        <v>473</v>
      </c>
    </row>
    <row r="38" spans="2:4">
      <c r="B38" s="525"/>
      <c r="C38" s="525"/>
      <c r="D38" s="525"/>
    </row>
    <row r="39" spans="2:4">
      <c r="B39" s="506" t="s">
        <v>63</v>
      </c>
      <c r="C39" s="507">
        <f>C6*$F$68</f>
        <v>161.37724</v>
      </c>
      <c r="D39" s="507">
        <f>D6*$F$68</f>
        <v>337.92482000000001</v>
      </c>
    </row>
    <row r="40" spans="2:4">
      <c r="B40" s="506" t="s">
        <v>59</v>
      </c>
      <c r="C40" s="507">
        <f t="shared" ref="C40:D55" si="0">C7*$F$68</f>
        <v>171.71065999999999</v>
      </c>
      <c r="D40" s="507">
        <f t="shared" si="0"/>
        <v>279.66192000000001</v>
      </c>
    </row>
    <row r="41" spans="2:4">
      <c r="B41" s="506" t="s">
        <v>79</v>
      </c>
      <c r="C41" s="507">
        <f t="shared" si="0"/>
        <v>288.89604000000003</v>
      </c>
      <c r="D41" s="507">
        <f t="shared" si="0"/>
        <v>370.46410000000003</v>
      </c>
    </row>
    <row r="42" spans="2:4">
      <c r="B42" s="506" t="s">
        <v>64</v>
      </c>
      <c r="C42" s="507">
        <f t="shared" si="0"/>
        <v>322.53462000000002</v>
      </c>
      <c r="D42" s="507">
        <f t="shared" si="0"/>
        <v>655.18280000000004</v>
      </c>
    </row>
    <row r="43" spans="2:4">
      <c r="B43" s="506" t="s">
        <v>53</v>
      </c>
      <c r="C43" s="507">
        <f t="shared" si="0"/>
        <v>342.10216000000003</v>
      </c>
      <c r="D43" s="507">
        <f t="shared" si="0"/>
        <v>561.30258000000003</v>
      </c>
    </row>
    <row r="44" spans="2:4">
      <c r="B44" s="506" t="s">
        <v>54</v>
      </c>
      <c r="C44" s="507">
        <f t="shared" si="0"/>
        <v>350.45684</v>
      </c>
      <c r="D44" s="507">
        <f t="shared" si="0"/>
        <v>682.88516000000004</v>
      </c>
    </row>
    <row r="45" spans="2:4">
      <c r="B45" s="506" t="s">
        <v>66</v>
      </c>
      <c r="C45" s="507">
        <f t="shared" si="0"/>
        <v>424.10993999999999</v>
      </c>
      <c r="D45" s="507">
        <f t="shared" si="0"/>
        <v>574.71404000000007</v>
      </c>
    </row>
    <row r="46" spans="2:4">
      <c r="B46" s="506" t="s">
        <v>52</v>
      </c>
      <c r="C46" s="507">
        <f t="shared" si="0"/>
        <v>425.64895999999999</v>
      </c>
      <c r="D46" s="507">
        <f t="shared" si="0"/>
        <v>536.67826000000002</v>
      </c>
    </row>
    <row r="47" spans="2:4">
      <c r="B47" s="506" t="s">
        <v>81</v>
      </c>
      <c r="C47" s="507">
        <f t="shared" si="0"/>
        <v>477.31606000000005</v>
      </c>
      <c r="D47" s="507">
        <f t="shared" si="0"/>
        <v>602.85612000000003</v>
      </c>
    </row>
    <row r="48" spans="2:4">
      <c r="B48" s="506" t="s">
        <v>75</v>
      </c>
      <c r="C48" s="507">
        <f t="shared" si="0"/>
        <v>515.79156</v>
      </c>
      <c r="D48" s="507">
        <f t="shared" si="0"/>
        <v>748.62329999999997</v>
      </c>
    </row>
    <row r="49" spans="2:4">
      <c r="B49" s="506" t="s">
        <v>76</v>
      </c>
      <c r="C49" s="507">
        <f t="shared" si="0"/>
        <v>516.89086000000009</v>
      </c>
      <c r="D49" s="507">
        <f t="shared" si="0"/>
        <v>765.11279999999999</v>
      </c>
    </row>
    <row r="50" spans="2:4">
      <c r="B50" s="506" t="s">
        <v>80</v>
      </c>
      <c r="C50" s="507">
        <f t="shared" si="0"/>
        <v>529.86260000000004</v>
      </c>
      <c r="D50" s="507">
        <f t="shared" si="0"/>
        <v>680.68655999999999</v>
      </c>
    </row>
    <row r="51" spans="2:4">
      <c r="B51" s="506" t="s">
        <v>71</v>
      </c>
      <c r="C51" s="507">
        <f t="shared" si="0"/>
        <v>662.43817999999999</v>
      </c>
      <c r="D51" s="507">
        <f t="shared" si="0"/>
        <v>843.38296000000003</v>
      </c>
    </row>
    <row r="52" spans="2:4">
      <c r="B52" s="506" t="s">
        <v>77</v>
      </c>
      <c r="C52" s="507">
        <f t="shared" si="0"/>
        <v>729.05575999999996</v>
      </c>
      <c r="D52" s="507">
        <f t="shared" si="0"/>
        <v>716.74360000000001</v>
      </c>
    </row>
    <row r="53" spans="2:4">
      <c r="B53" s="506" t="s">
        <v>55</v>
      </c>
      <c r="C53" s="507">
        <f t="shared" si="0"/>
        <v>740.70834000000002</v>
      </c>
      <c r="D53" s="507">
        <f t="shared" si="0"/>
        <v>727.73660000000007</v>
      </c>
    </row>
    <row r="54" spans="2:4">
      <c r="B54" s="506" t="s">
        <v>65</v>
      </c>
      <c r="C54" s="507">
        <f t="shared" si="0"/>
        <v>792.59529999999995</v>
      </c>
      <c r="D54" s="507">
        <f t="shared" si="0"/>
        <v>886.91524000000015</v>
      </c>
    </row>
    <row r="55" spans="2:4">
      <c r="B55" s="506" t="s">
        <v>62</v>
      </c>
      <c r="C55" s="507">
        <f t="shared" si="0"/>
        <v>925.17088000000001</v>
      </c>
      <c r="D55" s="507">
        <f t="shared" si="0"/>
        <v>829.31191999999999</v>
      </c>
    </row>
    <row r="56" spans="2:4">
      <c r="B56" s="506" t="s">
        <v>68</v>
      </c>
      <c r="C56" s="507">
        <f t="shared" ref="C56:D67" si="1">C23*$F$68</f>
        <v>926.49004000000002</v>
      </c>
      <c r="D56" s="507">
        <f t="shared" si="1"/>
        <v>969.58260000000007</v>
      </c>
    </row>
    <row r="57" spans="2:4">
      <c r="B57" s="506" t="s">
        <v>70</v>
      </c>
      <c r="C57" s="507">
        <f t="shared" si="1"/>
        <v>932.42625999999996</v>
      </c>
      <c r="D57" s="507">
        <f t="shared" si="1"/>
        <v>1230.33656</v>
      </c>
    </row>
    <row r="58" spans="2:4">
      <c r="B58" s="506" t="s">
        <v>78</v>
      </c>
      <c r="C58" s="507">
        <f t="shared" si="1"/>
        <v>954.41225999999995</v>
      </c>
      <c r="D58" s="507">
        <f t="shared" si="1"/>
        <v>1248.8047999999999</v>
      </c>
    </row>
    <row r="59" spans="2:4">
      <c r="B59" s="506" t="s">
        <v>83</v>
      </c>
      <c r="C59" s="507">
        <f t="shared" si="1"/>
        <v>980.57560000000001</v>
      </c>
      <c r="D59" s="507">
        <f t="shared" si="1"/>
        <v>973.5400800000001</v>
      </c>
    </row>
    <row r="60" spans="2:4">
      <c r="B60" s="506" t="s">
        <v>74</v>
      </c>
      <c r="C60" s="507">
        <f t="shared" si="1"/>
        <v>994.64664000000005</v>
      </c>
      <c r="D60" s="507">
        <f t="shared" si="1"/>
        <v>800.94997999999998</v>
      </c>
    </row>
    <row r="61" spans="2:4">
      <c r="B61" s="506" t="s">
        <v>67</v>
      </c>
      <c r="C61" s="507">
        <f t="shared" si="1"/>
        <v>1007.3985200000001</v>
      </c>
      <c r="D61" s="507">
        <f t="shared" si="1"/>
        <v>1193.8398</v>
      </c>
    </row>
    <row r="62" spans="2:4">
      <c r="B62" s="506" t="s">
        <v>69</v>
      </c>
      <c r="C62" s="507">
        <f t="shared" si="1"/>
        <v>1014.4340400000001</v>
      </c>
      <c r="D62" s="507">
        <f t="shared" si="1"/>
        <v>924.95102000000009</v>
      </c>
    </row>
    <row r="63" spans="2:4">
      <c r="B63" s="506" t="s">
        <v>60</v>
      </c>
      <c r="C63" s="507">
        <f t="shared" si="1"/>
        <v>1086.7679800000001</v>
      </c>
      <c r="D63" s="507">
        <f t="shared" si="1"/>
        <v>904.94376</v>
      </c>
    </row>
    <row r="64" spans="2:4">
      <c r="B64" s="506" t="s">
        <v>82</v>
      </c>
      <c r="C64" s="507">
        <f t="shared" si="1"/>
        <v>1147.6692</v>
      </c>
      <c r="D64" s="507">
        <f t="shared" si="1"/>
        <v>1010.03684</v>
      </c>
    </row>
    <row r="65" spans="2:6">
      <c r="B65" s="506" t="s">
        <v>61</v>
      </c>
      <c r="C65" s="507">
        <f t="shared" si="1"/>
        <v>1405.12526</v>
      </c>
      <c r="D65" s="507">
        <f t="shared" si="1"/>
        <v>1366.2100400000002</v>
      </c>
    </row>
    <row r="66" spans="2:6">
      <c r="B66" s="506" t="s">
        <v>72</v>
      </c>
      <c r="C66" s="507">
        <f t="shared" si="1"/>
        <v>1590.4672400000002</v>
      </c>
      <c r="D66" s="507">
        <f t="shared" si="1"/>
        <v>1323.7770600000001</v>
      </c>
    </row>
    <row r="67" spans="2:6">
      <c r="B67" s="506" t="s">
        <v>73</v>
      </c>
      <c r="C67" s="507">
        <f t="shared" si="1"/>
        <v>1732.4967999999999</v>
      </c>
      <c r="D67" s="507">
        <f t="shared" si="1"/>
        <v>1363.5717200000001</v>
      </c>
    </row>
    <row r="68" spans="2:6">
      <c r="F68">
        <v>21.986000000000001</v>
      </c>
    </row>
    <row r="70" spans="2:6" ht="55.2">
      <c r="B70" s="508" t="s">
        <v>474</v>
      </c>
    </row>
  </sheetData>
  <sortState xmlns:xlrd2="http://schemas.microsoft.com/office/spreadsheetml/2017/richdata2" ref="B6:D34">
    <sortCondition ref="C6:C34"/>
  </sortState>
  <mergeCells count="6">
    <mergeCell ref="B4:B5"/>
    <mergeCell ref="C4:C5"/>
    <mergeCell ref="D4:D5"/>
    <mergeCell ref="B37:B38"/>
    <mergeCell ref="C37:C38"/>
    <mergeCell ref="D37:D38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F0331-0A20-4313-8D3F-7A432DE9C577}">
  <dimension ref="A1"/>
  <sheetViews>
    <sheetView workbookViewId="0">
      <selection activeCell="B3" sqref="B3"/>
    </sheetView>
  </sheetViews>
  <sheetFormatPr defaultRowHeight="15.6"/>
  <sheetData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E915C-9DB8-4305-9F6F-F9B099801BDC}">
  <dimension ref="A1:J9"/>
  <sheetViews>
    <sheetView workbookViewId="0">
      <selection activeCell="K32" sqref="K32"/>
    </sheetView>
  </sheetViews>
  <sheetFormatPr defaultColWidth="9" defaultRowHeight="14.4"/>
  <cols>
    <col min="1" max="1" width="21.3984375" style="106" customWidth="1"/>
    <col min="2" max="2" width="11.3984375" style="106" customWidth="1"/>
    <col min="3" max="3" width="14.5" style="106" customWidth="1"/>
    <col min="4" max="4" width="37" style="106" customWidth="1"/>
    <col min="5" max="5" width="9.5" style="106" customWidth="1"/>
    <col min="6" max="6" width="9" style="106"/>
    <col min="7" max="7" width="9.09765625" style="106" customWidth="1"/>
    <col min="8" max="9" width="9" style="106"/>
    <col min="10" max="10" width="11.69921875" style="111" bestFit="1" customWidth="1"/>
    <col min="11" max="16384" width="9" style="106"/>
  </cols>
  <sheetData>
    <row r="1" spans="1:7" ht="15" thickBot="1">
      <c r="A1" s="105" t="s">
        <v>293</v>
      </c>
      <c r="B1" s="364" t="s">
        <v>274</v>
      </c>
      <c r="C1" s="365">
        <v>2020</v>
      </c>
      <c r="D1" s="364" t="s">
        <v>420</v>
      </c>
    </row>
    <row r="2" spans="1:7">
      <c r="A2" s="107" t="s">
        <v>294</v>
      </c>
      <c r="B2" s="366" t="s">
        <v>295</v>
      </c>
      <c r="C2" s="367">
        <v>0.75472197594279156</v>
      </c>
      <c r="D2" s="368">
        <v>0.72147594733661335</v>
      </c>
      <c r="E2" s="371">
        <f>D2-C2</f>
        <v>-3.3246028606178202E-2</v>
      </c>
      <c r="F2" s="108"/>
      <c r="G2" s="109"/>
    </row>
    <row r="3" spans="1:7">
      <c r="A3" s="110" t="s">
        <v>296</v>
      </c>
      <c r="B3" s="366" t="s">
        <v>295</v>
      </c>
      <c r="C3" s="369">
        <v>0.69544652488576431</v>
      </c>
      <c r="D3" s="370">
        <v>0.65688169373317429</v>
      </c>
      <c r="E3" s="371">
        <f t="shared" ref="E3:E7" si="0">D3-C3</f>
        <v>-3.8564831152590018E-2</v>
      </c>
      <c r="F3" s="108"/>
      <c r="G3" s="109"/>
    </row>
    <row r="4" spans="1:7">
      <c r="A4" s="110" t="s">
        <v>297</v>
      </c>
      <c r="B4" s="366" t="s">
        <v>295</v>
      </c>
      <c r="C4" s="369">
        <v>0.98749421463418596</v>
      </c>
      <c r="D4" s="370">
        <v>0.95685085704700534</v>
      </c>
      <c r="E4" s="371">
        <f t="shared" si="0"/>
        <v>-3.064335758718062E-2</v>
      </c>
      <c r="F4" s="108"/>
      <c r="G4" s="109"/>
    </row>
    <row r="5" spans="1:7">
      <c r="A5" s="110" t="s">
        <v>298</v>
      </c>
      <c r="B5" s="366" t="s">
        <v>295</v>
      </c>
      <c r="C5" s="369">
        <v>4.5628208783957431</v>
      </c>
      <c r="D5" s="370">
        <v>4.7891866891552031</v>
      </c>
      <c r="E5" s="371">
        <f t="shared" si="0"/>
        <v>0.22636581075945994</v>
      </c>
      <c r="F5" s="108"/>
      <c r="G5" s="109"/>
    </row>
    <row r="6" spans="1:7">
      <c r="A6" s="110" t="s">
        <v>299</v>
      </c>
      <c r="B6" s="366" t="s">
        <v>295</v>
      </c>
      <c r="C6" s="369">
        <v>1.2434339427027863</v>
      </c>
      <c r="D6" s="370">
        <v>1.1126600076547084</v>
      </c>
      <c r="E6" s="371">
        <f t="shared" si="0"/>
        <v>-0.13077393504807788</v>
      </c>
      <c r="F6" s="108"/>
      <c r="G6" s="109"/>
    </row>
    <row r="7" spans="1:7">
      <c r="A7" s="110" t="s">
        <v>300</v>
      </c>
      <c r="B7" s="366" t="s">
        <v>295</v>
      </c>
      <c r="C7" s="367">
        <v>0.7770161666614368</v>
      </c>
      <c r="D7" s="368">
        <v>0.73711765204778901</v>
      </c>
      <c r="E7" s="371">
        <f t="shared" si="0"/>
        <v>-3.9898514613647795E-2</v>
      </c>
      <c r="F7" s="108"/>
      <c r="G7" s="109"/>
    </row>
    <row r="9" spans="1:7">
      <c r="A9" s="93" t="s">
        <v>421</v>
      </c>
    </row>
  </sheetData>
  <conditionalFormatting sqref="E2:E7">
    <cfRule type="cellIs" dxfId="0" priority="1" operator="greaterThan">
      <formula>0.05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947E-B73A-4CC9-B296-6306E9091A33}">
  <dimension ref="A1:H8"/>
  <sheetViews>
    <sheetView workbookViewId="0">
      <selection activeCell="I29" sqref="I29"/>
    </sheetView>
  </sheetViews>
  <sheetFormatPr defaultColWidth="11.19921875" defaultRowHeight="15.6"/>
  <cols>
    <col min="1" max="16384" width="11.19921875" style="35"/>
  </cols>
  <sheetData>
    <row r="1" spans="1:8">
      <c r="B1" s="36" t="s">
        <v>128</v>
      </c>
      <c r="G1" s="242"/>
      <c r="H1" s="243"/>
    </row>
    <row r="2" spans="1:8">
      <c r="A2" s="38">
        <v>2017</v>
      </c>
      <c r="B2" s="64">
        <v>0.98</v>
      </c>
      <c r="G2" s="242"/>
      <c r="H2" s="242"/>
    </row>
    <row r="3" spans="1:8">
      <c r="A3" s="38">
        <v>2018</v>
      </c>
      <c r="B3" s="64">
        <v>0.94</v>
      </c>
      <c r="G3" s="242"/>
      <c r="H3" s="242"/>
    </row>
    <row r="4" spans="1:8">
      <c r="A4" s="38">
        <v>2019</v>
      </c>
      <c r="B4" s="64">
        <v>0.89910383734249688</v>
      </c>
      <c r="E4" s="41"/>
      <c r="G4" s="242"/>
      <c r="H4" s="242"/>
    </row>
    <row r="5" spans="1:8">
      <c r="A5" s="38">
        <v>2020</v>
      </c>
      <c r="B5" s="64">
        <v>0.7770161666614368</v>
      </c>
      <c r="D5" s="38"/>
      <c r="E5" s="39"/>
      <c r="G5" s="242"/>
      <c r="H5" s="242"/>
    </row>
    <row r="6" spans="1:8">
      <c r="A6" s="38">
        <v>2021</v>
      </c>
      <c r="B6" s="380">
        <v>0.73711765204778901</v>
      </c>
      <c r="D6" s="38"/>
      <c r="E6" s="39"/>
      <c r="G6" s="244"/>
      <c r="H6" s="245"/>
    </row>
    <row r="8" spans="1:8">
      <c r="B8" s="40" t="s">
        <v>301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BFED-D533-4608-B909-96CE144EDF83}">
  <dimension ref="A1:I8"/>
  <sheetViews>
    <sheetView workbookViewId="0">
      <selection activeCell="F34" sqref="F34"/>
    </sheetView>
  </sheetViews>
  <sheetFormatPr defaultColWidth="9" defaultRowHeight="14.4"/>
  <cols>
    <col min="1" max="1" width="47.5" style="112" customWidth="1"/>
    <col min="2" max="2" width="16.09765625" style="112" bestFit="1" customWidth="1"/>
    <col min="3" max="4" width="11.69921875" style="112" customWidth="1"/>
    <col min="5" max="7" width="12.19921875" style="112" customWidth="1"/>
    <col min="8" max="16384" width="9" style="112"/>
  </cols>
  <sheetData>
    <row r="1" spans="1:9">
      <c r="A1" s="285" t="s">
        <v>272</v>
      </c>
    </row>
    <row r="2" spans="1:9" ht="15" thickBot="1">
      <c r="A2" s="113" t="s">
        <v>273</v>
      </c>
      <c r="B2" s="114" t="s">
        <v>274</v>
      </c>
      <c r="C2" s="114">
        <v>2017</v>
      </c>
      <c r="D2" s="114">
        <v>2018</v>
      </c>
      <c r="E2" s="114">
        <v>2019</v>
      </c>
      <c r="F2" s="114">
        <v>2020</v>
      </c>
      <c r="G2" s="381">
        <v>2021</v>
      </c>
    </row>
    <row r="3" spans="1:9" ht="15.6">
      <c r="A3" s="115" t="s">
        <v>275</v>
      </c>
      <c r="B3" s="116" t="s">
        <v>276</v>
      </c>
      <c r="C3" s="382">
        <v>21328070.997999996</v>
      </c>
      <c r="D3" s="382">
        <v>21555878.086000003</v>
      </c>
      <c r="E3" s="382">
        <v>22283949.496000003</v>
      </c>
      <c r="F3" s="383">
        <v>26022198.377000004</v>
      </c>
      <c r="G3" s="383">
        <v>26969436.747000005</v>
      </c>
      <c r="H3" s="117"/>
      <c r="I3" s="117"/>
    </row>
    <row r="4" spans="1:9" ht="15.6">
      <c r="A4" s="118" t="s">
        <v>277</v>
      </c>
      <c r="B4" s="119" t="s">
        <v>278</v>
      </c>
      <c r="C4" s="64">
        <v>0.98</v>
      </c>
      <c r="D4" s="64">
        <v>0.94</v>
      </c>
      <c r="E4" s="64">
        <v>0.89910188130002811</v>
      </c>
      <c r="F4" s="64">
        <v>0.77701616666143647</v>
      </c>
      <c r="G4" s="380">
        <v>0.73711765204778901</v>
      </c>
      <c r="H4" s="117"/>
      <c r="I4" s="120"/>
    </row>
    <row r="6" spans="1:9" ht="15.6">
      <c r="A6" s="121" t="s">
        <v>279</v>
      </c>
      <c r="F6" s="122"/>
      <c r="G6" s="122"/>
    </row>
    <row r="7" spans="1:9">
      <c r="A7" s="123" t="s">
        <v>302</v>
      </c>
    </row>
    <row r="8" spans="1:9">
      <c r="F8" s="124"/>
      <c r="G8" s="12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B48C-262D-466B-B85A-5ECF813FDE92}">
  <sheetPr>
    <pageSetUpPr fitToPage="1"/>
  </sheetPr>
  <dimension ref="A1:H8"/>
  <sheetViews>
    <sheetView workbookViewId="0">
      <selection activeCell="A2" sqref="A2:B6"/>
    </sheetView>
  </sheetViews>
  <sheetFormatPr defaultColWidth="11.19921875" defaultRowHeight="15.6"/>
  <cols>
    <col min="1" max="16384" width="11.19921875" style="35"/>
  </cols>
  <sheetData>
    <row r="1" spans="1:8">
      <c r="B1" s="36" t="s">
        <v>128</v>
      </c>
      <c r="G1" s="242"/>
      <c r="H1" s="243"/>
    </row>
    <row r="2" spans="1:8">
      <c r="A2" s="38">
        <v>2017</v>
      </c>
      <c r="B2" s="64">
        <v>1.1686918047644586</v>
      </c>
      <c r="G2" s="242"/>
      <c r="H2" s="242"/>
    </row>
    <row r="3" spans="1:8">
      <c r="A3" s="38">
        <v>2018</v>
      </c>
      <c r="B3" s="64">
        <v>1.0947349525961163</v>
      </c>
      <c r="G3" s="242"/>
      <c r="H3" s="242"/>
    </row>
    <row r="4" spans="1:8">
      <c r="A4" s="38">
        <v>2019</v>
      </c>
      <c r="B4" s="64">
        <v>1.0256988055274761</v>
      </c>
      <c r="G4" s="242"/>
      <c r="H4" s="242"/>
    </row>
    <row r="5" spans="1:8">
      <c r="A5" s="38">
        <v>2020</v>
      </c>
      <c r="B5" s="64">
        <v>0.88953071281407159</v>
      </c>
      <c r="D5" s="38"/>
      <c r="E5" s="39"/>
      <c r="G5" s="242"/>
      <c r="H5" s="242"/>
    </row>
    <row r="6" spans="1:8">
      <c r="A6" s="38">
        <v>2021</v>
      </c>
      <c r="B6" s="380">
        <v>0.82961212296709319</v>
      </c>
      <c r="G6" s="244"/>
      <c r="H6" s="245"/>
    </row>
    <row r="8" spans="1:8">
      <c r="B8" s="40" t="s">
        <v>129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387A-CC35-4BD3-9880-23A88F488159}">
  <dimension ref="A1:I7"/>
  <sheetViews>
    <sheetView workbookViewId="0">
      <selection activeCell="J31" sqref="J31"/>
    </sheetView>
  </sheetViews>
  <sheetFormatPr defaultColWidth="9" defaultRowHeight="14.4"/>
  <cols>
    <col min="1" max="1" width="47.5" style="112" customWidth="1"/>
    <col min="2" max="2" width="16.09765625" style="112" bestFit="1" customWidth="1"/>
    <col min="3" max="4" width="11.69921875" style="112" customWidth="1"/>
    <col min="5" max="7" width="12.19921875" style="112" customWidth="1"/>
    <col min="8" max="16384" width="9" style="112"/>
  </cols>
  <sheetData>
    <row r="1" spans="1:9">
      <c r="A1" s="285" t="s">
        <v>272</v>
      </c>
    </row>
    <row r="2" spans="1:9" ht="15" thickBot="1">
      <c r="A2" s="113" t="s">
        <v>273</v>
      </c>
      <c r="B2" s="113" t="s">
        <v>274</v>
      </c>
      <c r="C2" s="114">
        <v>2017</v>
      </c>
      <c r="D2" s="114">
        <v>2018</v>
      </c>
      <c r="E2" s="114">
        <v>2019</v>
      </c>
      <c r="F2" s="114">
        <v>2020</v>
      </c>
      <c r="G2" s="381">
        <v>2021</v>
      </c>
    </row>
    <row r="3" spans="1:9" ht="15.6">
      <c r="A3" s="115" t="s">
        <v>275</v>
      </c>
      <c r="B3" s="115" t="s">
        <v>276</v>
      </c>
      <c r="C3" s="384">
        <v>11591222.523999998</v>
      </c>
      <c r="D3" s="384">
        <v>11685468.701500002</v>
      </c>
      <c r="E3" s="384">
        <v>12292810.678000001</v>
      </c>
      <c r="F3" s="385">
        <v>14371626.398999996</v>
      </c>
      <c r="G3" s="385">
        <v>15156246.699999999</v>
      </c>
      <c r="H3" s="122"/>
      <c r="I3" s="122"/>
    </row>
    <row r="4" spans="1:9" ht="15.6">
      <c r="A4" s="118" t="s">
        <v>277</v>
      </c>
      <c r="B4" s="118" t="s">
        <v>278</v>
      </c>
      <c r="C4" s="64">
        <v>1.1686918047644586</v>
      </c>
      <c r="D4" s="64">
        <v>1.0947349525961163</v>
      </c>
      <c r="E4" s="64">
        <v>1.025714330005645</v>
      </c>
      <c r="F4" s="64">
        <v>0.88953071281407159</v>
      </c>
      <c r="G4" s="380">
        <v>0.82961212296709319</v>
      </c>
      <c r="H4" s="122"/>
    </row>
    <row r="6" spans="1:9" ht="15.6">
      <c r="A6" s="286" t="s">
        <v>281</v>
      </c>
      <c r="F6" s="122"/>
      <c r="G6" s="125"/>
    </row>
    <row r="7" spans="1:9">
      <c r="A7" s="123" t="s">
        <v>303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18BE-CC14-46E8-8CFA-60C76619ED59}">
  <dimension ref="A1:M34"/>
  <sheetViews>
    <sheetView topLeftCell="A7" workbookViewId="0">
      <selection activeCell="H25" sqref="H25"/>
    </sheetView>
  </sheetViews>
  <sheetFormatPr defaultColWidth="11" defaultRowHeight="14.4"/>
  <cols>
    <col min="1" max="2" width="11" style="81"/>
    <col min="3" max="3" width="13.09765625" style="81" bestFit="1" customWidth="1"/>
    <col min="4" max="16384" width="11" style="81"/>
  </cols>
  <sheetData>
    <row r="1" spans="1:8" ht="15.6">
      <c r="A1" t="s">
        <v>117</v>
      </c>
      <c r="B1"/>
      <c r="C1"/>
      <c r="D1"/>
      <c r="E1"/>
    </row>
    <row r="2" spans="1:8" ht="15.6">
      <c r="A2"/>
      <c r="B2"/>
      <c r="C2"/>
      <c r="D2"/>
      <c r="E2"/>
    </row>
    <row r="3" spans="1:8" ht="15.6">
      <c r="A3" t="s">
        <v>113</v>
      </c>
      <c r="B3" t="s">
        <v>354</v>
      </c>
      <c r="C3"/>
      <c r="D3"/>
      <c r="E3"/>
    </row>
    <row r="4" spans="1:8" ht="15.6">
      <c r="A4"/>
      <c r="B4"/>
      <c r="C4"/>
      <c r="D4"/>
      <c r="E4"/>
    </row>
    <row r="5" spans="1:8" ht="15.6">
      <c r="A5"/>
      <c r="B5"/>
      <c r="C5"/>
      <c r="D5"/>
      <c r="E5"/>
    </row>
    <row r="6" spans="1:8" ht="15.6">
      <c r="A6" t="s">
        <v>118</v>
      </c>
      <c r="B6"/>
      <c r="C6"/>
      <c r="D6"/>
      <c r="E6"/>
    </row>
    <row r="7" spans="1:8" ht="31.2">
      <c r="A7"/>
      <c r="B7" s="313" t="s">
        <v>0</v>
      </c>
      <c r="C7" s="313" t="s">
        <v>119</v>
      </c>
      <c r="D7" s="314" t="s">
        <v>120</v>
      </c>
      <c r="E7" s="314" t="s">
        <v>1</v>
      </c>
    </row>
    <row r="8" spans="1:8" ht="15.6">
      <c r="A8">
        <v>2017</v>
      </c>
      <c r="B8" s="315">
        <v>299</v>
      </c>
      <c r="C8" s="311">
        <v>250</v>
      </c>
      <c r="D8" s="315">
        <v>298</v>
      </c>
      <c r="E8" s="311">
        <v>25</v>
      </c>
    </row>
    <row r="9" spans="1:8" ht="15.6">
      <c r="A9">
        <v>2018</v>
      </c>
      <c r="B9" s="315">
        <v>299</v>
      </c>
      <c r="C9" s="311">
        <v>250</v>
      </c>
      <c r="D9" s="315">
        <v>298</v>
      </c>
      <c r="E9" s="311">
        <v>25</v>
      </c>
    </row>
    <row r="10" spans="1:8" ht="15.6">
      <c r="A10">
        <v>2019</v>
      </c>
      <c r="B10" s="315">
        <v>299</v>
      </c>
      <c r="C10" s="311">
        <v>250</v>
      </c>
      <c r="D10" s="315">
        <v>298</v>
      </c>
      <c r="E10" s="311">
        <v>25</v>
      </c>
    </row>
    <row r="11" spans="1:8" ht="15.6">
      <c r="A11">
        <v>2020</v>
      </c>
      <c r="B11" s="315">
        <v>349</v>
      </c>
      <c r="C11" s="311">
        <v>250</v>
      </c>
      <c r="D11" s="315">
        <v>298</v>
      </c>
      <c r="E11" s="311">
        <v>25</v>
      </c>
    </row>
    <row r="12" spans="1:8" ht="15.6">
      <c r="A12">
        <v>2021</v>
      </c>
      <c r="B12" s="315">
        <v>349</v>
      </c>
      <c r="C12" s="311">
        <v>250</v>
      </c>
      <c r="D12" s="315">
        <v>298</v>
      </c>
      <c r="E12" s="311">
        <v>25</v>
      </c>
      <c r="H12" s="84"/>
    </row>
    <row r="13" spans="1:8" ht="15.75" customHeight="1"/>
    <row r="19" spans="1:13">
      <c r="B19" s="85"/>
    </row>
    <row r="32" spans="1:13" ht="33" customHeight="1">
      <c r="A32" s="86"/>
      <c r="I32" s="514"/>
      <c r="J32" s="514"/>
      <c r="K32" s="514"/>
      <c r="L32" s="514"/>
      <c r="M32" s="514"/>
    </row>
    <row r="33" spans="9:13">
      <c r="I33" s="87"/>
      <c r="J33" s="87"/>
      <c r="K33" s="87"/>
      <c r="L33" s="87"/>
      <c r="M33" s="87"/>
    </row>
    <row r="34" spans="9:13">
      <c r="I34" s="87"/>
      <c r="J34" s="87"/>
      <c r="K34" s="87"/>
      <c r="L34" s="87"/>
      <c r="M34" s="87"/>
    </row>
  </sheetData>
  <mergeCells count="1">
    <mergeCell ref="I32:M32"/>
  </mergeCell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DD5B-F70C-49DA-8F74-0567EC1D6678}">
  <sheetPr>
    <pageSetUpPr fitToPage="1"/>
  </sheetPr>
  <dimension ref="A1:H8"/>
  <sheetViews>
    <sheetView workbookViewId="0">
      <selection activeCell="K18" sqref="K18"/>
    </sheetView>
  </sheetViews>
  <sheetFormatPr defaultColWidth="11.19921875" defaultRowHeight="15.6"/>
  <cols>
    <col min="1" max="16384" width="11.19921875" style="35"/>
  </cols>
  <sheetData>
    <row r="1" spans="1:8">
      <c r="B1" s="36" t="s">
        <v>128</v>
      </c>
      <c r="G1" s="242"/>
      <c r="H1" s="243"/>
    </row>
    <row r="2" spans="1:8">
      <c r="A2" s="38">
        <v>2017</v>
      </c>
      <c r="B2" s="64">
        <v>0.75559966611841523</v>
      </c>
      <c r="G2" s="242"/>
      <c r="H2" s="242"/>
    </row>
    <row r="3" spans="1:8">
      <c r="A3" s="38">
        <v>2018</v>
      </c>
      <c r="B3" s="64">
        <v>0.76753099895701704</v>
      </c>
      <c r="G3" s="242"/>
      <c r="H3" s="242"/>
    </row>
    <row r="4" spans="1:8">
      <c r="A4" s="38">
        <v>2019</v>
      </c>
      <c r="B4" s="64">
        <v>0.74334501895017102</v>
      </c>
      <c r="G4" s="242"/>
      <c r="H4" s="242"/>
    </row>
    <row r="5" spans="1:8">
      <c r="A5" s="38">
        <v>2020</v>
      </c>
      <c r="B5" s="64">
        <v>0.63822323659653035</v>
      </c>
      <c r="D5" s="38"/>
      <c r="E5" s="39"/>
      <c r="G5" s="526"/>
      <c r="H5" s="526"/>
    </row>
    <row r="6" spans="1:8">
      <c r="A6" s="38">
        <v>2021</v>
      </c>
      <c r="B6" s="380">
        <v>0.61844784194048752</v>
      </c>
      <c r="G6" s="244"/>
      <c r="H6" s="245"/>
    </row>
    <row r="8" spans="1:8">
      <c r="B8" s="40" t="s">
        <v>130</v>
      </c>
    </row>
  </sheetData>
  <mergeCells count="1">
    <mergeCell ref="G5:H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7AA05-B7F0-4075-A31E-F946F211BE8C}">
  <dimension ref="A1:I13"/>
  <sheetViews>
    <sheetView workbookViewId="0">
      <selection activeCell="E33" sqref="E33"/>
    </sheetView>
  </sheetViews>
  <sheetFormatPr defaultColWidth="9" defaultRowHeight="14.4"/>
  <cols>
    <col min="1" max="1" width="47.5" style="112" customWidth="1"/>
    <col min="2" max="2" width="16.09765625" style="112" bestFit="1" customWidth="1"/>
    <col min="3" max="4" width="11.69921875" style="112" customWidth="1"/>
    <col min="5" max="7" width="12.19921875" style="112" customWidth="1"/>
    <col min="8" max="16384" width="9" style="112"/>
  </cols>
  <sheetData>
    <row r="1" spans="1:9">
      <c r="A1" s="285" t="s">
        <v>272</v>
      </c>
    </row>
    <row r="2" spans="1:9" ht="15" thickBot="1">
      <c r="A2" s="113" t="s">
        <v>273</v>
      </c>
      <c r="B2" s="113" t="s">
        <v>274</v>
      </c>
      <c r="C2" s="114">
        <v>2017</v>
      </c>
      <c r="D2" s="114">
        <v>2018</v>
      </c>
      <c r="E2" s="114">
        <v>2019</v>
      </c>
      <c r="F2" s="114">
        <v>2020</v>
      </c>
      <c r="G2" s="381">
        <v>2021</v>
      </c>
    </row>
    <row r="3" spans="1:9" ht="15.6">
      <c r="A3" s="115" t="s">
        <v>275</v>
      </c>
      <c r="B3" s="115" t="s">
        <v>276</v>
      </c>
      <c r="C3" s="386">
        <v>9736848.4739999976</v>
      </c>
      <c r="D3" s="386">
        <v>9870409.3845000006</v>
      </c>
      <c r="E3" s="386">
        <v>9991138.818</v>
      </c>
      <c r="F3" s="387">
        <v>11650571.977999998</v>
      </c>
      <c r="G3" s="387">
        <v>11813190.047</v>
      </c>
      <c r="H3" s="122"/>
      <c r="I3" s="122"/>
    </row>
    <row r="4" spans="1:9" ht="15.6">
      <c r="A4" s="118" t="s">
        <v>277</v>
      </c>
      <c r="B4" s="118" t="s">
        <v>278</v>
      </c>
      <c r="C4" s="126">
        <v>0.75559966611841523</v>
      </c>
      <c r="D4" s="126">
        <v>0.76753099895701704</v>
      </c>
      <c r="E4" s="126">
        <v>0.74333182724268565</v>
      </c>
      <c r="F4" s="127">
        <v>0.63822323659653035</v>
      </c>
      <c r="G4" s="127">
        <v>0.61844784194048752</v>
      </c>
      <c r="H4" s="122"/>
    </row>
    <row r="6" spans="1:9" ht="15.6">
      <c r="A6" s="121" t="s">
        <v>282</v>
      </c>
      <c r="F6" s="122"/>
      <c r="G6" s="122"/>
    </row>
    <row r="7" spans="1:9">
      <c r="A7" s="123" t="s">
        <v>280</v>
      </c>
    </row>
    <row r="9" spans="1:9">
      <c r="D9" s="128"/>
    </row>
    <row r="10" spans="1:9">
      <c r="D10" s="128"/>
    </row>
    <row r="11" spans="1:9">
      <c r="D11" s="128"/>
    </row>
    <row r="12" spans="1:9">
      <c r="D12" s="128"/>
    </row>
    <row r="13" spans="1:9">
      <c r="D13" s="12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5DBED-8CE0-4734-8AE2-C418AC254C04}">
  <sheetPr>
    <pageSetUpPr fitToPage="1"/>
  </sheetPr>
  <dimension ref="A1:H8"/>
  <sheetViews>
    <sheetView workbookViewId="0">
      <selection activeCell="A2" sqref="A2:B6"/>
    </sheetView>
  </sheetViews>
  <sheetFormatPr defaultColWidth="11.19921875" defaultRowHeight="15.6"/>
  <cols>
    <col min="1" max="16384" width="11.19921875" style="35"/>
  </cols>
  <sheetData>
    <row r="1" spans="1:8">
      <c r="B1" s="36" t="s">
        <v>128</v>
      </c>
      <c r="G1" s="242"/>
      <c r="H1" s="243"/>
    </row>
    <row r="2" spans="1:8">
      <c r="A2" s="38">
        <v>2017</v>
      </c>
      <c r="B2" s="64">
        <v>0.97562126827103179</v>
      </c>
      <c r="G2" s="242"/>
      <c r="H2" s="242"/>
    </row>
    <row r="3" spans="1:8">
      <c r="A3" s="38">
        <v>2018</v>
      </c>
      <c r="B3" s="64">
        <v>0.94554173705403721</v>
      </c>
      <c r="G3" s="242"/>
      <c r="H3" s="242"/>
    </row>
    <row r="4" spans="1:8">
      <c r="A4" s="38">
        <v>2019</v>
      </c>
      <c r="B4" s="64">
        <v>0.90077271149878402</v>
      </c>
      <c r="G4" s="242"/>
      <c r="H4" s="242"/>
    </row>
    <row r="5" spans="1:8">
      <c r="A5" s="38">
        <v>2020</v>
      </c>
      <c r="B5" s="64">
        <v>0.77733578220545285</v>
      </c>
      <c r="D5" s="38"/>
      <c r="E5" s="39"/>
      <c r="G5" s="242"/>
      <c r="H5" s="242"/>
    </row>
    <row r="6" spans="1:8">
      <c r="A6" s="38">
        <v>2021</v>
      </c>
      <c r="B6" s="380">
        <v>0.73412963566268319</v>
      </c>
      <c r="G6" s="244"/>
      <c r="H6" s="245"/>
    </row>
    <row r="8" spans="1:8">
      <c r="B8" s="40" t="s">
        <v>131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C473-BD2B-4682-AB94-968CFE8709F1}">
  <sheetPr>
    <tabColor theme="0"/>
    <pageSetUpPr fitToPage="1"/>
  </sheetPr>
  <dimension ref="A1:H8"/>
  <sheetViews>
    <sheetView topLeftCell="A7" workbookViewId="0">
      <selection activeCell="K29" sqref="K29"/>
    </sheetView>
  </sheetViews>
  <sheetFormatPr defaultColWidth="11.19921875" defaultRowHeight="15.6"/>
  <cols>
    <col min="1" max="16384" width="11.19921875" style="35"/>
  </cols>
  <sheetData>
    <row r="1" spans="1:8">
      <c r="B1" s="36" t="s">
        <v>128</v>
      </c>
      <c r="G1" s="242"/>
      <c r="H1" s="243"/>
    </row>
    <row r="2" spans="1:8">
      <c r="A2" s="38">
        <v>2017</v>
      </c>
      <c r="B2" s="64">
        <v>1.0516129878940068</v>
      </c>
      <c r="G2" s="242"/>
      <c r="H2" s="242"/>
    </row>
    <row r="3" spans="1:8">
      <c r="A3" s="38">
        <v>2018</v>
      </c>
      <c r="B3" s="64">
        <v>0.9348558171459207</v>
      </c>
      <c r="G3" s="242"/>
      <c r="H3" s="242"/>
    </row>
    <row r="4" spans="1:8">
      <c r="A4" s="38">
        <v>2019</v>
      </c>
      <c r="B4" s="64">
        <v>0.87345557729172052</v>
      </c>
      <c r="G4" s="242"/>
      <c r="H4" s="242"/>
    </row>
    <row r="5" spans="1:8">
      <c r="A5" s="38">
        <v>2020</v>
      </c>
      <c r="B5" s="64">
        <v>0.77218735223335777</v>
      </c>
      <c r="D5" s="38"/>
      <c r="E5" s="39"/>
      <c r="G5" s="242"/>
      <c r="H5" s="242"/>
    </row>
    <row r="6" spans="1:8">
      <c r="A6" s="38">
        <v>2021</v>
      </c>
      <c r="B6" s="380">
        <v>0.7820456281504341</v>
      </c>
      <c r="G6" s="244"/>
      <c r="H6" s="245"/>
    </row>
    <row r="8" spans="1:8">
      <c r="B8" s="40" t="s">
        <v>132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9186B-6AEE-4921-9995-561D4986A5B9}">
  <sheetPr>
    <tabColor theme="7" tint="0.39997558519241921"/>
    <pageSetUpPr fitToPage="1"/>
  </sheetPr>
  <dimension ref="A1:H8"/>
  <sheetViews>
    <sheetView workbookViewId="0">
      <selection activeCell="M31" sqref="M31"/>
    </sheetView>
  </sheetViews>
  <sheetFormatPr defaultColWidth="11.19921875" defaultRowHeight="15.6"/>
  <cols>
    <col min="1" max="16384" width="11.19921875" style="35"/>
  </cols>
  <sheetData>
    <row r="1" spans="1:8">
      <c r="B1" s="36" t="s">
        <v>134</v>
      </c>
      <c r="G1" s="242"/>
      <c r="H1" s="243"/>
    </row>
    <row r="2" spans="1:8">
      <c r="A2" s="38">
        <v>2017</v>
      </c>
      <c r="B2" s="64">
        <v>0.51931067273933695</v>
      </c>
      <c r="C2" s="42"/>
      <c r="G2" s="242"/>
      <c r="H2" s="242"/>
    </row>
    <row r="3" spans="1:8">
      <c r="A3" s="38">
        <v>2018</v>
      </c>
      <c r="B3" s="64">
        <v>0.4743483558124803</v>
      </c>
      <c r="C3" s="42"/>
      <c r="G3" s="242"/>
      <c r="H3" s="242"/>
    </row>
    <row r="4" spans="1:8">
      <c r="A4" s="38">
        <v>2019</v>
      </c>
      <c r="B4" s="64">
        <v>0.46222976367861829</v>
      </c>
      <c r="C4" s="42"/>
      <c r="G4" s="242"/>
      <c r="H4" s="242"/>
    </row>
    <row r="5" spans="1:8">
      <c r="A5" s="38">
        <v>2020</v>
      </c>
      <c r="B5" s="64">
        <v>0.4960900536008056</v>
      </c>
      <c r="C5" s="42"/>
      <c r="D5" s="38"/>
      <c r="E5" s="39"/>
      <c r="G5" s="242"/>
      <c r="H5" s="242"/>
    </row>
    <row r="6" spans="1:8">
      <c r="A6" s="38">
        <v>2021</v>
      </c>
      <c r="B6" s="380">
        <v>0.55193453102679324</v>
      </c>
      <c r="G6" s="244"/>
      <c r="H6" s="245"/>
    </row>
    <row r="8" spans="1:8">
      <c r="B8" s="40" t="s">
        <v>137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A560D-5BA6-48DE-9831-C909DCE42385}">
  <sheetPr>
    <tabColor theme="7" tint="0.79998168889431442"/>
    <pageSetUpPr fitToPage="1"/>
  </sheetPr>
  <dimension ref="A1:H8"/>
  <sheetViews>
    <sheetView workbookViewId="0">
      <selection activeCell="G34" sqref="G34"/>
    </sheetView>
  </sheetViews>
  <sheetFormatPr defaultColWidth="11.19921875" defaultRowHeight="15.6"/>
  <cols>
    <col min="1" max="16384" width="11.19921875" style="35"/>
  </cols>
  <sheetData>
    <row r="1" spans="1:8">
      <c r="B1" s="36" t="s">
        <v>134</v>
      </c>
      <c r="G1" s="242"/>
      <c r="H1" s="243"/>
    </row>
    <row r="2" spans="1:8">
      <c r="A2" s="38">
        <v>2017</v>
      </c>
      <c r="B2" s="380">
        <v>0.61318780457867061</v>
      </c>
      <c r="C2" s="42"/>
      <c r="G2" s="242"/>
      <c r="H2" s="242"/>
    </row>
    <row r="3" spans="1:8">
      <c r="A3" s="38">
        <v>2018</v>
      </c>
      <c r="B3" s="380">
        <v>0.56219501448782239</v>
      </c>
      <c r="C3" s="42"/>
      <c r="G3" s="242"/>
      <c r="H3" s="242"/>
    </row>
    <row r="4" spans="1:8">
      <c r="A4" s="38">
        <v>2019</v>
      </c>
      <c r="B4" s="380">
        <v>0.5712737614722887</v>
      </c>
      <c r="C4" s="42"/>
      <c r="G4" s="242"/>
      <c r="H4" s="242"/>
    </row>
    <row r="5" spans="1:8">
      <c r="A5" s="38">
        <v>2020</v>
      </c>
      <c r="B5" s="380">
        <v>0.62547240017215222</v>
      </c>
      <c r="C5" s="42"/>
      <c r="D5" s="38"/>
      <c r="E5" s="39"/>
      <c r="G5" s="242"/>
      <c r="H5" s="242"/>
    </row>
    <row r="6" spans="1:8">
      <c r="A6" s="38">
        <v>2021</v>
      </c>
      <c r="B6" s="380">
        <v>0.6912537596228715</v>
      </c>
      <c r="C6" s="42"/>
      <c r="G6" s="244"/>
      <c r="H6" s="245"/>
    </row>
    <row r="8" spans="1:8">
      <c r="B8" s="40" t="s">
        <v>422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45747-0E23-4171-A9F9-3C8DE16FA502}">
  <sheetPr>
    <tabColor theme="7" tint="0.59999389629810485"/>
    <pageSetUpPr fitToPage="1"/>
  </sheetPr>
  <dimension ref="A1:H8"/>
  <sheetViews>
    <sheetView workbookViewId="0">
      <selection activeCell="B8" sqref="B8:E9"/>
    </sheetView>
  </sheetViews>
  <sheetFormatPr defaultColWidth="11.19921875" defaultRowHeight="15.6"/>
  <cols>
    <col min="1" max="16384" width="11.19921875" style="35"/>
  </cols>
  <sheetData>
    <row r="1" spans="1:8">
      <c r="B1" s="36" t="s">
        <v>134</v>
      </c>
      <c r="G1" s="242"/>
      <c r="H1" s="243"/>
    </row>
    <row r="2" spans="1:8">
      <c r="A2" s="38">
        <v>2017</v>
      </c>
      <c r="B2" s="380">
        <v>0.35848781205029662</v>
      </c>
      <c r="C2" s="42"/>
      <c r="G2" s="242"/>
      <c r="H2" s="242"/>
    </row>
    <row r="3" spans="1:8">
      <c r="A3" s="38">
        <v>2018</v>
      </c>
      <c r="B3" s="380">
        <v>0.32790153168840991</v>
      </c>
      <c r="C3" s="42"/>
      <c r="G3" s="242"/>
      <c r="H3" s="242"/>
    </row>
    <row r="4" spans="1:8">
      <c r="A4" s="38">
        <v>2019</v>
      </c>
      <c r="B4" s="380">
        <v>0.28926116261445267</v>
      </c>
      <c r="C4" s="42"/>
      <c r="G4" s="242"/>
      <c r="H4" s="242"/>
    </row>
    <row r="5" spans="1:8">
      <c r="A5" s="38">
        <v>2020</v>
      </c>
      <c r="B5" s="380">
        <v>0.29213850958087734</v>
      </c>
      <c r="C5" s="42"/>
      <c r="E5" s="38"/>
      <c r="F5" s="39"/>
      <c r="G5" s="242"/>
      <c r="H5" s="242"/>
    </row>
    <row r="6" spans="1:8">
      <c r="A6" s="38">
        <v>2021</v>
      </c>
      <c r="B6" s="380">
        <v>0.32798957173440169</v>
      </c>
      <c r="C6" s="42"/>
      <c r="G6" s="244"/>
      <c r="H6" s="245"/>
    </row>
    <row r="8" spans="1:8">
      <c r="B8" s="40" t="s">
        <v>423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A717-B4EB-4F74-BDD6-827B9D1E8B51}">
  <sheetPr>
    <tabColor theme="7" tint="-0.499984740745262"/>
    <pageSetUpPr fitToPage="1"/>
  </sheetPr>
  <dimension ref="A1:H8"/>
  <sheetViews>
    <sheetView workbookViewId="0">
      <selection activeCell="A2" sqref="A2:B6"/>
    </sheetView>
  </sheetViews>
  <sheetFormatPr defaultColWidth="11.19921875" defaultRowHeight="15.6"/>
  <cols>
    <col min="1" max="16384" width="11.19921875" style="35"/>
  </cols>
  <sheetData>
    <row r="1" spans="1:8">
      <c r="B1" s="36" t="s">
        <v>134</v>
      </c>
      <c r="G1" s="242"/>
      <c r="H1" s="243"/>
    </row>
    <row r="2" spans="1:8">
      <c r="A2" s="38">
        <v>2017</v>
      </c>
      <c r="B2" s="64">
        <v>0.532440067421178</v>
      </c>
      <c r="C2" s="42"/>
      <c r="G2" s="242"/>
      <c r="H2" s="242"/>
    </row>
    <row r="3" spans="1:8">
      <c r="A3" s="38">
        <v>2018</v>
      </c>
      <c r="B3" s="64">
        <v>0.48572093187568494</v>
      </c>
      <c r="C3" s="42"/>
      <c r="G3" s="242"/>
      <c r="H3" s="242"/>
    </row>
    <row r="4" spans="1:8">
      <c r="A4" s="38">
        <v>2019</v>
      </c>
      <c r="B4" s="64">
        <v>0.47635571724548853</v>
      </c>
      <c r="C4" s="42"/>
      <c r="G4" s="242"/>
      <c r="H4" s="242"/>
    </row>
    <row r="5" spans="1:8">
      <c r="A5" s="38">
        <v>2020</v>
      </c>
      <c r="B5" s="64">
        <v>0.51712789534582637</v>
      </c>
      <c r="C5" s="42"/>
      <c r="D5" s="38"/>
      <c r="E5" s="39"/>
      <c r="G5" s="526"/>
      <c r="H5" s="526"/>
    </row>
    <row r="6" spans="1:8">
      <c r="A6" s="38">
        <v>2021</v>
      </c>
      <c r="B6" s="380">
        <v>0.57358269090947878</v>
      </c>
      <c r="G6" s="244"/>
      <c r="H6" s="245"/>
    </row>
    <row r="8" spans="1:8">
      <c r="B8" s="40" t="s">
        <v>135</v>
      </c>
    </row>
  </sheetData>
  <mergeCells count="1">
    <mergeCell ref="G5:H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16BC-C8BB-459B-84DC-0331A3361C8D}">
  <sheetPr>
    <tabColor theme="7" tint="-0.499984740745262"/>
    <pageSetUpPr fitToPage="1"/>
  </sheetPr>
  <dimension ref="A1:H8"/>
  <sheetViews>
    <sheetView workbookViewId="0">
      <selection activeCell="A2" sqref="A2:B6"/>
    </sheetView>
  </sheetViews>
  <sheetFormatPr defaultColWidth="11.19921875" defaultRowHeight="15.6"/>
  <cols>
    <col min="1" max="16384" width="11.19921875" style="35"/>
  </cols>
  <sheetData>
    <row r="1" spans="1:8">
      <c r="B1" s="36" t="s">
        <v>134</v>
      </c>
      <c r="G1" s="242"/>
      <c r="H1" s="243"/>
    </row>
    <row r="2" spans="1:8">
      <c r="A2" s="38">
        <v>2017</v>
      </c>
      <c r="B2" s="64">
        <v>0.3130462050820142</v>
      </c>
      <c r="C2" s="42"/>
      <c r="G2" s="242"/>
      <c r="H2" s="242"/>
    </row>
    <row r="3" spans="1:8">
      <c r="A3" s="38">
        <v>2018</v>
      </c>
      <c r="B3" s="64">
        <v>0.30857438608394971</v>
      </c>
      <c r="C3" s="42"/>
      <c r="G3" s="242"/>
      <c r="H3" s="242"/>
    </row>
    <row r="4" spans="1:8">
      <c r="A4" s="38">
        <v>2019</v>
      </c>
      <c r="B4" s="64">
        <v>0.27471159713827736</v>
      </c>
      <c r="C4" s="42"/>
      <c r="G4" s="242"/>
      <c r="H4" s="242"/>
    </row>
    <row r="5" spans="1:8">
      <c r="A5" s="38">
        <v>2020</v>
      </c>
      <c r="B5" s="64">
        <v>0.23399386590385174</v>
      </c>
      <c r="C5" s="42"/>
      <c r="D5" s="38"/>
      <c r="E5" s="39"/>
      <c r="G5" s="242"/>
      <c r="H5" s="242"/>
    </row>
    <row r="6" spans="1:8">
      <c r="A6" s="38">
        <v>2021</v>
      </c>
      <c r="B6" s="380">
        <v>0.27994142596879984</v>
      </c>
      <c r="G6" s="244"/>
      <c r="H6" s="245"/>
    </row>
    <row r="8" spans="1:8">
      <c r="B8" s="40" t="s">
        <v>136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EA70-09AB-4965-A289-CD2FCA628643}">
  <sheetPr>
    <tabColor theme="5" tint="0.39997558519241921"/>
  </sheetPr>
  <dimension ref="A1:H8"/>
  <sheetViews>
    <sheetView workbookViewId="0">
      <selection activeCell="A2" sqref="A2:B6"/>
    </sheetView>
  </sheetViews>
  <sheetFormatPr defaultColWidth="11.19921875" defaultRowHeight="15.6"/>
  <cols>
    <col min="1" max="16384" width="11.19921875" style="35"/>
  </cols>
  <sheetData>
    <row r="1" spans="1:8">
      <c r="B1" s="36" t="s">
        <v>138</v>
      </c>
      <c r="G1" s="242"/>
      <c r="H1" s="243"/>
    </row>
    <row r="2" spans="1:8">
      <c r="A2" s="38">
        <v>2017</v>
      </c>
      <c r="B2" s="64">
        <v>0.13</v>
      </c>
      <c r="G2" s="242"/>
      <c r="H2" s="242"/>
    </row>
    <row r="3" spans="1:8">
      <c r="A3" s="38">
        <v>2018</v>
      </c>
      <c r="B3" s="64">
        <v>0.10242571341640881</v>
      </c>
      <c r="G3" s="242"/>
      <c r="H3" s="242"/>
    </row>
    <row r="4" spans="1:8">
      <c r="A4" s="38">
        <v>2019</v>
      </c>
      <c r="B4" s="64">
        <v>7.2357056459793775E-2</v>
      </c>
      <c r="G4" s="242"/>
      <c r="H4" s="242"/>
    </row>
    <row r="5" spans="1:8">
      <c r="A5" s="38">
        <v>2020</v>
      </c>
      <c r="B5" s="64">
        <v>4.5620819208841853E-2</v>
      </c>
      <c r="D5" s="38"/>
      <c r="E5" s="39"/>
      <c r="G5" s="242"/>
      <c r="H5" s="242"/>
    </row>
    <row r="6" spans="1:8">
      <c r="A6" s="38">
        <v>2021</v>
      </c>
      <c r="B6" s="380">
        <v>3.2438687148344317E-2</v>
      </c>
      <c r="D6" s="43"/>
      <c r="E6" s="43"/>
      <c r="F6" s="43"/>
      <c r="G6" s="244"/>
      <c r="H6" s="245"/>
    </row>
    <row r="7" spans="1:8">
      <c r="D7" s="43"/>
      <c r="E7" s="43"/>
      <c r="F7" s="43"/>
      <c r="G7" s="43"/>
      <c r="H7" s="43"/>
    </row>
    <row r="8" spans="1:8">
      <c r="B8" s="40" t="s">
        <v>304</v>
      </c>
      <c r="H8" s="42" t="s">
        <v>305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D97A-A169-4FB7-A976-52E95C09DD8B}">
  <dimension ref="A1:H111"/>
  <sheetViews>
    <sheetView topLeftCell="D46" zoomScale="85" zoomScaleNormal="85" workbookViewId="0">
      <selection activeCell="G9" sqref="G9"/>
    </sheetView>
  </sheetViews>
  <sheetFormatPr defaultRowHeight="14.4"/>
  <cols>
    <col min="1" max="1" width="63.69921875" style="28" bestFit="1" customWidth="1"/>
    <col min="2" max="2" width="16" style="28" customWidth="1"/>
    <col min="3" max="8" width="14.09765625" style="28" customWidth="1"/>
    <col min="9" max="231" width="9" style="28"/>
    <col min="232" max="232" width="4.8984375" style="28" customWidth="1"/>
    <col min="233" max="233" width="46" style="28" customWidth="1"/>
    <col min="234" max="234" width="15.09765625" style="28" customWidth="1"/>
    <col min="235" max="235" width="12.8984375" style="28" customWidth="1"/>
    <col min="236" max="236" width="12.69921875" style="28" bestFit="1" customWidth="1"/>
    <col min="237" max="237" width="11.8984375" style="28" bestFit="1" customWidth="1"/>
    <col min="238" max="238" width="13.69921875" style="28" bestFit="1" customWidth="1"/>
    <col min="239" max="239" width="13.69921875" style="28" customWidth="1"/>
    <col min="240" max="250" width="13.3984375" style="28" customWidth="1"/>
    <col min="251" max="251" width="9.3984375" style="28" customWidth="1"/>
    <col min="252" max="252" width="25.5" style="28" customWidth="1"/>
    <col min="253" max="253" width="15" style="28" customWidth="1"/>
    <col min="254" max="254" width="7.8984375" style="28" customWidth="1"/>
    <col min="255" max="263" width="9.19921875" style="28" customWidth="1"/>
    <col min="264" max="487" width="9" style="28"/>
    <col min="488" max="488" width="4.8984375" style="28" customWidth="1"/>
    <col min="489" max="489" width="46" style="28" customWidth="1"/>
    <col min="490" max="490" width="15.09765625" style="28" customWidth="1"/>
    <col min="491" max="491" width="12.8984375" style="28" customWidth="1"/>
    <col min="492" max="492" width="12.69921875" style="28" bestFit="1" customWidth="1"/>
    <col min="493" max="493" width="11.8984375" style="28" bestFit="1" customWidth="1"/>
    <col min="494" max="494" width="13.69921875" style="28" bestFit="1" customWidth="1"/>
    <col min="495" max="495" width="13.69921875" style="28" customWidth="1"/>
    <col min="496" max="506" width="13.3984375" style="28" customWidth="1"/>
    <col min="507" max="507" width="9.3984375" style="28" customWidth="1"/>
    <col min="508" max="508" width="25.5" style="28" customWidth="1"/>
    <col min="509" max="509" width="15" style="28" customWidth="1"/>
    <col min="510" max="510" width="7.8984375" style="28" customWidth="1"/>
    <col min="511" max="519" width="9.19921875" style="28" customWidth="1"/>
    <col min="520" max="743" width="9" style="28"/>
    <col min="744" max="744" width="4.8984375" style="28" customWidth="1"/>
    <col min="745" max="745" width="46" style="28" customWidth="1"/>
    <col min="746" max="746" width="15.09765625" style="28" customWidth="1"/>
    <col min="747" max="747" width="12.8984375" style="28" customWidth="1"/>
    <col min="748" max="748" width="12.69921875" style="28" bestFit="1" customWidth="1"/>
    <col min="749" max="749" width="11.8984375" style="28" bestFit="1" customWidth="1"/>
    <col min="750" max="750" width="13.69921875" style="28" bestFit="1" customWidth="1"/>
    <col min="751" max="751" width="13.69921875" style="28" customWidth="1"/>
    <col min="752" max="762" width="13.3984375" style="28" customWidth="1"/>
    <col min="763" max="763" width="9.3984375" style="28" customWidth="1"/>
    <col min="764" max="764" width="25.5" style="28" customWidth="1"/>
    <col min="765" max="765" width="15" style="28" customWidth="1"/>
    <col min="766" max="766" width="7.8984375" style="28" customWidth="1"/>
    <col min="767" max="775" width="9.19921875" style="28" customWidth="1"/>
    <col min="776" max="999" width="9" style="28"/>
    <col min="1000" max="1000" width="4.8984375" style="28" customWidth="1"/>
    <col min="1001" max="1001" width="46" style="28" customWidth="1"/>
    <col min="1002" max="1002" width="15.09765625" style="28" customWidth="1"/>
    <col min="1003" max="1003" width="12.8984375" style="28" customWidth="1"/>
    <col min="1004" max="1004" width="12.69921875" style="28" bestFit="1" customWidth="1"/>
    <col min="1005" max="1005" width="11.8984375" style="28" bestFit="1" customWidth="1"/>
    <col min="1006" max="1006" width="13.69921875" style="28" bestFit="1" customWidth="1"/>
    <col min="1007" max="1007" width="13.69921875" style="28" customWidth="1"/>
    <col min="1008" max="1018" width="13.3984375" style="28" customWidth="1"/>
    <col min="1019" max="1019" width="9.3984375" style="28" customWidth="1"/>
    <col min="1020" max="1020" width="25.5" style="28" customWidth="1"/>
    <col min="1021" max="1021" width="15" style="28" customWidth="1"/>
    <col min="1022" max="1022" width="7.8984375" style="28" customWidth="1"/>
    <col min="1023" max="1031" width="9.19921875" style="28" customWidth="1"/>
    <col min="1032" max="1255" width="9" style="28"/>
    <col min="1256" max="1256" width="4.8984375" style="28" customWidth="1"/>
    <col min="1257" max="1257" width="46" style="28" customWidth="1"/>
    <col min="1258" max="1258" width="15.09765625" style="28" customWidth="1"/>
    <col min="1259" max="1259" width="12.8984375" style="28" customWidth="1"/>
    <col min="1260" max="1260" width="12.69921875" style="28" bestFit="1" customWidth="1"/>
    <col min="1261" max="1261" width="11.8984375" style="28" bestFit="1" customWidth="1"/>
    <col min="1262" max="1262" width="13.69921875" style="28" bestFit="1" customWidth="1"/>
    <col min="1263" max="1263" width="13.69921875" style="28" customWidth="1"/>
    <col min="1264" max="1274" width="13.3984375" style="28" customWidth="1"/>
    <col min="1275" max="1275" width="9.3984375" style="28" customWidth="1"/>
    <col min="1276" max="1276" width="25.5" style="28" customWidth="1"/>
    <col min="1277" max="1277" width="15" style="28" customWidth="1"/>
    <col min="1278" max="1278" width="7.8984375" style="28" customWidth="1"/>
    <col min="1279" max="1287" width="9.19921875" style="28" customWidth="1"/>
    <col min="1288" max="1511" width="9" style="28"/>
    <col min="1512" max="1512" width="4.8984375" style="28" customWidth="1"/>
    <col min="1513" max="1513" width="46" style="28" customWidth="1"/>
    <col min="1514" max="1514" width="15.09765625" style="28" customWidth="1"/>
    <col min="1515" max="1515" width="12.8984375" style="28" customWidth="1"/>
    <col min="1516" max="1516" width="12.69921875" style="28" bestFit="1" customWidth="1"/>
    <col min="1517" max="1517" width="11.8984375" style="28" bestFit="1" customWidth="1"/>
    <col min="1518" max="1518" width="13.69921875" style="28" bestFit="1" customWidth="1"/>
    <col min="1519" max="1519" width="13.69921875" style="28" customWidth="1"/>
    <col min="1520" max="1530" width="13.3984375" style="28" customWidth="1"/>
    <col min="1531" max="1531" width="9.3984375" style="28" customWidth="1"/>
    <col min="1532" max="1532" width="25.5" style="28" customWidth="1"/>
    <col min="1533" max="1533" width="15" style="28" customWidth="1"/>
    <col min="1534" max="1534" width="7.8984375" style="28" customWidth="1"/>
    <col min="1535" max="1543" width="9.19921875" style="28" customWidth="1"/>
    <col min="1544" max="1767" width="9" style="28"/>
    <col min="1768" max="1768" width="4.8984375" style="28" customWidth="1"/>
    <col min="1769" max="1769" width="46" style="28" customWidth="1"/>
    <col min="1770" max="1770" width="15.09765625" style="28" customWidth="1"/>
    <col min="1771" max="1771" width="12.8984375" style="28" customWidth="1"/>
    <col min="1772" max="1772" width="12.69921875" style="28" bestFit="1" customWidth="1"/>
    <col min="1773" max="1773" width="11.8984375" style="28" bestFit="1" customWidth="1"/>
    <col min="1774" max="1774" width="13.69921875" style="28" bestFit="1" customWidth="1"/>
    <col min="1775" max="1775" width="13.69921875" style="28" customWidth="1"/>
    <col min="1776" max="1786" width="13.3984375" style="28" customWidth="1"/>
    <col min="1787" max="1787" width="9.3984375" style="28" customWidth="1"/>
    <col min="1788" max="1788" width="25.5" style="28" customWidth="1"/>
    <col min="1789" max="1789" width="15" style="28" customWidth="1"/>
    <col min="1790" max="1790" width="7.8984375" style="28" customWidth="1"/>
    <col min="1791" max="1799" width="9.19921875" style="28" customWidth="1"/>
    <col min="1800" max="2023" width="9" style="28"/>
    <col min="2024" max="2024" width="4.8984375" style="28" customWidth="1"/>
    <col min="2025" max="2025" width="46" style="28" customWidth="1"/>
    <col min="2026" max="2026" width="15.09765625" style="28" customWidth="1"/>
    <col min="2027" max="2027" width="12.8984375" style="28" customWidth="1"/>
    <col min="2028" max="2028" width="12.69921875" style="28" bestFit="1" customWidth="1"/>
    <col min="2029" max="2029" width="11.8984375" style="28" bestFit="1" customWidth="1"/>
    <col min="2030" max="2030" width="13.69921875" style="28" bestFit="1" customWidth="1"/>
    <col min="2031" max="2031" width="13.69921875" style="28" customWidth="1"/>
    <col min="2032" max="2042" width="13.3984375" style="28" customWidth="1"/>
    <col min="2043" max="2043" width="9.3984375" style="28" customWidth="1"/>
    <col min="2044" max="2044" width="25.5" style="28" customWidth="1"/>
    <col min="2045" max="2045" width="15" style="28" customWidth="1"/>
    <col min="2046" max="2046" width="7.8984375" style="28" customWidth="1"/>
    <col min="2047" max="2055" width="9.19921875" style="28" customWidth="1"/>
    <col min="2056" max="2279" width="9" style="28"/>
    <col min="2280" max="2280" width="4.8984375" style="28" customWidth="1"/>
    <col min="2281" max="2281" width="46" style="28" customWidth="1"/>
    <col min="2282" max="2282" width="15.09765625" style="28" customWidth="1"/>
    <col min="2283" max="2283" width="12.8984375" style="28" customWidth="1"/>
    <col min="2284" max="2284" width="12.69921875" style="28" bestFit="1" customWidth="1"/>
    <col min="2285" max="2285" width="11.8984375" style="28" bestFit="1" customWidth="1"/>
    <col min="2286" max="2286" width="13.69921875" style="28" bestFit="1" customWidth="1"/>
    <col min="2287" max="2287" width="13.69921875" style="28" customWidth="1"/>
    <col min="2288" max="2298" width="13.3984375" style="28" customWidth="1"/>
    <col min="2299" max="2299" width="9.3984375" style="28" customWidth="1"/>
    <col min="2300" max="2300" width="25.5" style="28" customWidth="1"/>
    <col min="2301" max="2301" width="15" style="28" customWidth="1"/>
    <col min="2302" max="2302" width="7.8984375" style="28" customWidth="1"/>
    <col min="2303" max="2311" width="9.19921875" style="28" customWidth="1"/>
    <col min="2312" max="2535" width="9" style="28"/>
    <col min="2536" max="2536" width="4.8984375" style="28" customWidth="1"/>
    <col min="2537" max="2537" width="46" style="28" customWidth="1"/>
    <col min="2538" max="2538" width="15.09765625" style="28" customWidth="1"/>
    <col min="2539" max="2539" width="12.8984375" style="28" customWidth="1"/>
    <col min="2540" max="2540" width="12.69921875" style="28" bestFit="1" customWidth="1"/>
    <col min="2541" max="2541" width="11.8984375" style="28" bestFit="1" customWidth="1"/>
    <col min="2542" max="2542" width="13.69921875" style="28" bestFit="1" customWidth="1"/>
    <col min="2543" max="2543" width="13.69921875" style="28" customWidth="1"/>
    <col min="2544" max="2554" width="13.3984375" style="28" customWidth="1"/>
    <col min="2555" max="2555" width="9.3984375" style="28" customWidth="1"/>
    <col min="2556" max="2556" width="25.5" style="28" customWidth="1"/>
    <col min="2557" max="2557" width="15" style="28" customWidth="1"/>
    <col min="2558" max="2558" width="7.8984375" style="28" customWidth="1"/>
    <col min="2559" max="2567" width="9.19921875" style="28" customWidth="1"/>
    <col min="2568" max="2791" width="9" style="28"/>
    <col min="2792" max="2792" width="4.8984375" style="28" customWidth="1"/>
    <col min="2793" max="2793" width="46" style="28" customWidth="1"/>
    <col min="2794" max="2794" width="15.09765625" style="28" customWidth="1"/>
    <col min="2795" max="2795" width="12.8984375" style="28" customWidth="1"/>
    <col min="2796" max="2796" width="12.69921875" style="28" bestFit="1" customWidth="1"/>
    <col min="2797" max="2797" width="11.8984375" style="28" bestFit="1" customWidth="1"/>
    <col min="2798" max="2798" width="13.69921875" style="28" bestFit="1" customWidth="1"/>
    <col min="2799" max="2799" width="13.69921875" style="28" customWidth="1"/>
    <col min="2800" max="2810" width="13.3984375" style="28" customWidth="1"/>
    <col min="2811" max="2811" width="9.3984375" style="28" customWidth="1"/>
    <col min="2812" max="2812" width="25.5" style="28" customWidth="1"/>
    <col min="2813" max="2813" width="15" style="28" customWidth="1"/>
    <col min="2814" max="2814" width="7.8984375" style="28" customWidth="1"/>
    <col min="2815" max="2823" width="9.19921875" style="28" customWidth="1"/>
    <col min="2824" max="3047" width="9" style="28"/>
    <col min="3048" max="3048" width="4.8984375" style="28" customWidth="1"/>
    <col min="3049" max="3049" width="46" style="28" customWidth="1"/>
    <col min="3050" max="3050" width="15.09765625" style="28" customWidth="1"/>
    <col min="3051" max="3051" width="12.8984375" style="28" customWidth="1"/>
    <col min="3052" max="3052" width="12.69921875" style="28" bestFit="1" customWidth="1"/>
    <col min="3053" max="3053" width="11.8984375" style="28" bestFit="1" customWidth="1"/>
    <col min="3054" max="3054" width="13.69921875" style="28" bestFit="1" customWidth="1"/>
    <col min="3055" max="3055" width="13.69921875" style="28" customWidth="1"/>
    <col min="3056" max="3066" width="13.3984375" style="28" customWidth="1"/>
    <col min="3067" max="3067" width="9.3984375" style="28" customWidth="1"/>
    <col min="3068" max="3068" width="25.5" style="28" customWidth="1"/>
    <col min="3069" max="3069" width="15" style="28" customWidth="1"/>
    <col min="3070" max="3070" width="7.8984375" style="28" customWidth="1"/>
    <col min="3071" max="3079" width="9.19921875" style="28" customWidth="1"/>
    <col min="3080" max="3303" width="9" style="28"/>
    <col min="3304" max="3304" width="4.8984375" style="28" customWidth="1"/>
    <col min="3305" max="3305" width="46" style="28" customWidth="1"/>
    <col min="3306" max="3306" width="15.09765625" style="28" customWidth="1"/>
    <col min="3307" max="3307" width="12.8984375" style="28" customWidth="1"/>
    <col min="3308" max="3308" width="12.69921875" style="28" bestFit="1" customWidth="1"/>
    <col min="3309" max="3309" width="11.8984375" style="28" bestFit="1" customWidth="1"/>
    <col min="3310" max="3310" width="13.69921875" style="28" bestFit="1" customWidth="1"/>
    <col min="3311" max="3311" width="13.69921875" style="28" customWidth="1"/>
    <col min="3312" max="3322" width="13.3984375" style="28" customWidth="1"/>
    <col min="3323" max="3323" width="9.3984375" style="28" customWidth="1"/>
    <col min="3324" max="3324" width="25.5" style="28" customWidth="1"/>
    <col min="3325" max="3325" width="15" style="28" customWidth="1"/>
    <col min="3326" max="3326" width="7.8984375" style="28" customWidth="1"/>
    <col min="3327" max="3335" width="9.19921875" style="28" customWidth="1"/>
    <col min="3336" max="3559" width="9" style="28"/>
    <col min="3560" max="3560" width="4.8984375" style="28" customWidth="1"/>
    <col min="3561" max="3561" width="46" style="28" customWidth="1"/>
    <col min="3562" max="3562" width="15.09765625" style="28" customWidth="1"/>
    <col min="3563" max="3563" width="12.8984375" style="28" customWidth="1"/>
    <col min="3564" max="3564" width="12.69921875" style="28" bestFit="1" customWidth="1"/>
    <col min="3565" max="3565" width="11.8984375" style="28" bestFit="1" customWidth="1"/>
    <col min="3566" max="3566" width="13.69921875" style="28" bestFit="1" customWidth="1"/>
    <col min="3567" max="3567" width="13.69921875" style="28" customWidth="1"/>
    <col min="3568" max="3578" width="13.3984375" style="28" customWidth="1"/>
    <col min="3579" max="3579" width="9.3984375" style="28" customWidth="1"/>
    <col min="3580" max="3580" width="25.5" style="28" customWidth="1"/>
    <col min="3581" max="3581" width="15" style="28" customWidth="1"/>
    <col min="3582" max="3582" width="7.8984375" style="28" customWidth="1"/>
    <col min="3583" max="3591" width="9.19921875" style="28" customWidth="1"/>
    <col min="3592" max="3815" width="9" style="28"/>
    <col min="3816" max="3816" width="4.8984375" style="28" customWidth="1"/>
    <col min="3817" max="3817" width="46" style="28" customWidth="1"/>
    <col min="3818" max="3818" width="15.09765625" style="28" customWidth="1"/>
    <col min="3819" max="3819" width="12.8984375" style="28" customWidth="1"/>
    <col min="3820" max="3820" width="12.69921875" style="28" bestFit="1" customWidth="1"/>
    <col min="3821" max="3821" width="11.8984375" style="28" bestFit="1" customWidth="1"/>
    <col min="3822" max="3822" width="13.69921875" style="28" bestFit="1" customWidth="1"/>
    <col min="3823" max="3823" width="13.69921875" style="28" customWidth="1"/>
    <col min="3824" max="3834" width="13.3984375" style="28" customWidth="1"/>
    <col min="3835" max="3835" width="9.3984375" style="28" customWidth="1"/>
    <col min="3836" max="3836" width="25.5" style="28" customWidth="1"/>
    <col min="3837" max="3837" width="15" style="28" customWidth="1"/>
    <col min="3838" max="3838" width="7.8984375" style="28" customWidth="1"/>
    <col min="3839" max="3847" width="9.19921875" style="28" customWidth="1"/>
    <col min="3848" max="4071" width="9" style="28"/>
    <col min="4072" max="4072" width="4.8984375" style="28" customWidth="1"/>
    <col min="4073" max="4073" width="46" style="28" customWidth="1"/>
    <col min="4074" max="4074" width="15.09765625" style="28" customWidth="1"/>
    <col min="4075" max="4075" width="12.8984375" style="28" customWidth="1"/>
    <col min="4076" max="4076" width="12.69921875" style="28" bestFit="1" customWidth="1"/>
    <col min="4077" max="4077" width="11.8984375" style="28" bestFit="1" customWidth="1"/>
    <col min="4078" max="4078" width="13.69921875" style="28" bestFit="1" customWidth="1"/>
    <col min="4079" max="4079" width="13.69921875" style="28" customWidth="1"/>
    <col min="4080" max="4090" width="13.3984375" style="28" customWidth="1"/>
    <col min="4091" max="4091" width="9.3984375" style="28" customWidth="1"/>
    <col min="4092" max="4092" width="25.5" style="28" customWidth="1"/>
    <col min="4093" max="4093" width="15" style="28" customWidth="1"/>
    <col min="4094" max="4094" width="7.8984375" style="28" customWidth="1"/>
    <col min="4095" max="4103" width="9.19921875" style="28" customWidth="1"/>
    <col min="4104" max="4327" width="9" style="28"/>
    <col min="4328" max="4328" width="4.8984375" style="28" customWidth="1"/>
    <col min="4329" max="4329" width="46" style="28" customWidth="1"/>
    <col min="4330" max="4330" width="15.09765625" style="28" customWidth="1"/>
    <col min="4331" max="4331" width="12.8984375" style="28" customWidth="1"/>
    <col min="4332" max="4332" width="12.69921875" style="28" bestFit="1" customWidth="1"/>
    <col min="4333" max="4333" width="11.8984375" style="28" bestFit="1" customWidth="1"/>
    <col min="4334" max="4334" width="13.69921875" style="28" bestFit="1" customWidth="1"/>
    <col min="4335" max="4335" width="13.69921875" style="28" customWidth="1"/>
    <col min="4336" max="4346" width="13.3984375" style="28" customWidth="1"/>
    <col min="4347" max="4347" width="9.3984375" style="28" customWidth="1"/>
    <col min="4348" max="4348" width="25.5" style="28" customWidth="1"/>
    <col min="4349" max="4349" width="15" style="28" customWidth="1"/>
    <col min="4350" max="4350" width="7.8984375" style="28" customWidth="1"/>
    <col min="4351" max="4359" width="9.19921875" style="28" customWidth="1"/>
    <col min="4360" max="4583" width="9" style="28"/>
    <col min="4584" max="4584" width="4.8984375" style="28" customWidth="1"/>
    <col min="4585" max="4585" width="46" style="28" customWidth="1"/>
    <col min="4586" max="4586" width="15.09765625" style="28" customWidth="1"/>
    <col min="4587" max="4587" width="12.8984375" style="28" customWidth="1"/>
    <col min="4588" max="4588" width="12.69921875" style="28" bestFit="1" customWidth="1"/>
    <col min="4589" max="4589" width="11.8984375" style="28" bestFit="1" customWidth="1"/>
    <col min="4590" max="4590" width="13.69921875" style="28" bestFit="1" customWidth="1"/>
    <col min="4591" max="4591" width="13.69921875" style="28" customWidth="1"/>
    <col min="4592" max="4602" width="13.3984375" style="28" customWidth="1"/>
    <col min="4603" max="4603" width="9.3984375" style="28" customWidth="1"/>
    <col min="4604" max="4604" width="25.5" style="28" customWidth="1"/>
    <col min="4605" max="4605" width="15" style="28" customWidth="1"/>
    <col min="4606" max="4606" width="7.8984375" style="28" customWidth="1"/>
    <col min="4607" max="4615" width="9.19921875" style="28" customWidth="1"/>
    <col min="4616" max="4839" width="9" style="28"/>
    <col min="4840" max="4840" width="4.8984375" style="28" customWidth="1"/>
    <col min="4841" max="4841" width="46" style="28" customWidth="1"/>
    <col min="4842" max="4842" width="15.09765625" style="28" customWidth="1"/>
    <col min="4843" max="4843" width="12.8984375" style="28" customWidth="1"/>
    <col min="4844" max="4844" width="12.69921875" style="28" bestFit="1" customWidth="1"/>
    <col min="4845" max="4845" width="11.8984375" style="28" bestFit="1" customWidth="1"/>
    <col min="4846" max="4846" width="13.69921875" style="28" bestFit="1" customWidth="1"/>
    <col min="4847" max="4847" width="13.69921875" style="28" customWidth="1"/>
    <col min="4848" max="4858" width="13.3984375" style="28" customWidth="1"/>
    <col min="4859" max="4859" width="9.3984375" style="28" customWidth="1"/>
    <col min="4860" max="4860" width="25.5" style="28" customWidth="1"/>
    <col min="4861" max="4861" width="15" style="28" customWidth="1"/>
    <col min="4862" max="4862" width="7.8984375" style="28" customWidth="1"/>
    <col min="4863" max="4871" width="9.19921875" style="28" customWidth="1"/>
    <col min="4872" max="5095" width="9" style="28"/>
    <col min="5096" max="5096" width="4.8984375" style="28" customWidth="1"/>
    <col min="5097" max="5097" width="46" style="28" customWidth="1"/>
    <col min="5098" max="5098" width="15.09765625" style="28" customWidth="1"/>
    <col min="5099" max="5099" width="12.8984375" style="28" customWidth="1"/>
    <col min="5100" max="5100" width="12.69921875" style="28" bestFit="1" customWidth="1"/>
    <col min="5101" max="5101" width="11.8984375" style="28" bestFit="1" customWidth="1"/>
    <col min="5102" max="5102" width="13.69921875" style="28" bestFit="1" customWidth="1"/>
    <col min="5103" max="5103" width="13.69921875" style="28" customWidth="1"/>
    <col min="5104" max="5114" width="13.3984375" style="28" customWidth="1"/>
    <col min="5115" max="5115" width="9.3984375" style="28" customWidth="1"/>
    <col min="5116" max="5116" width="25.5" style="28" customWidth="1"/>
    <col min="5117" max="5117" width="15" style="28" customWidth="1"/>
    <col min="5118" max="5118" width="7.8984375" style="28" customWidth="1"/>
    <col min="5119" max="5127" width="9.19921875" style="28" customWidth="1"/>
    <col min="5128" max="5351" width="9" style="28"/>
    <col min="5352" max="5352" width="4.8984375" style="28" customWidth="1"/>
    <col min="5353" max="5353" width="46" style="28" customWidth="1"/>
    <col min="5354" max="5354" width="15.09765625" style="28" customWidth="1"/>
    <col min="5355" max="5355" width="12.8984375" style="28" customWidth="1"/>
    <col min="5356" max="5356" width="12.69921875" style="28" bestFit="1" customWidth="1"/>
    <col min="5357" max="5357" width="11.8984375" style="28" bestFit="1" customWidth="1"/>
    <col min="5358" max="5358" width="13.69921875" style="28" bestFit="1" customWidth="1"/>
    <col min="5359" max="5359" width="13.69921875" style="28" customWidth="1"/>
    <col min="5360" max="5370" width="13.3984375" style="28" customWidth="1"/>
    <col min="5371" max="5371" width="9.3984375" style="28" customWidth="1"/>
    <col min="5372" max="5372" width="25.5" style="28" customWidth="1"/>
    <col min="5373" max="5373" width="15" style="28" customWidth="1"/>
    <col min="5374" max="5374" width="7.8984375" style="28" customWidth="1"/>
    <col min="5375" max="5383" width="9.19921875" style="28" customWidth="1"/>
    <col min="5384" max="5607" width="9" style="28"/>
    <col min="5608" max="5608" width="4.8984375" style="28" customWidth="1"/>
    <col min="5609" max="5609" width="46" style="28" customWidth="1"/>
    <col min="5610" max="5610" width="15.09765625" style="28" customWidth="1"/>
    <col min="5611" max="5611" width="12.8984375" style="28" customWidth="1"/>
    <col min="5612" max="5612" width="12.69921875" style="28" bestFit="1" customWidth="1"/>
    <col min="5613" max="5613" width="11.8984375" style="28" bestFit="1" customWidth="1"/>
    <col min="5614" max="5614" width="13.69921875" style="28" bestFit="1" customWidth="1"/>
    <col min="5615" max="5615" width="13.69921875" style="28" customWidth="1"/>
    <col min="5616" max="5626" width="13.3984375" style="28" customWidth="1"/>
    <col min="5627" max="5627" width="9.3984375" style="28" customWidth="1"/>
    <col min="5628" max="5628" width="25.5" style="28" customWidth="1"/>
    <col min="5629" max="5629" width="15" style="28" customWidth="1"/>
    <col min="5630" max="5630" width="7.8984375" style="28" customWidth="1"/>
    <col min="5631" max="5639" width="9.19921875" style="28" customWidth="1"/>
    <col min="5640" max="5863" width="9" style="28"/>
    <col min="5864" max="5864" width="4.8984375" style="28" customWidth="1"/>
    <col min="5865" max="5865" width="46" style="28" customWidth="1"/>
    <col min="5866" max="5866" width="15.09765625" style="28" customWidth="1"/>
    <col min="5867" max="5867" width="12.8984375" style="28" customWidth="1"/>
    <col min="5868" max="5868" width="12.69921875" style="28" bestFit="1" customWidth="1"/>
    <col min="5869" max="5869" width="11.8984375" style="28" bestFit="1" customWidth="1"/>
    <col min="5870" max="5870" width="13.69921875" style="28" bestFit="1" customWidth="1"/>
    <col min="5871" max="5871" width="13.69921875" style="28" customWidth="1"/>
    <col min="5872" max="5882" width="13.3984375" style="28" customWidth="1"/>
    <col min="5883" max="5883" width="9.3984375" style="28" customWidth="1"/>
    <col min="5884" max="5884" width="25.5" style="28" customWidth="1"/>
    <col min="5885" max="5885" width="15" style="28" customWidth="1"/>
    <col min="5886" max="5886" width="7.8984375" style="28" customWidth="1"/>
    <col min="5887" max="5895" width="9.19921875" style="28" customWidth="1"/>
    <col min="5896" max="6119" width="9" style="28"/>
    <col min="6120" max="6120" width="4.8984375" style="28" customWidth="1"/>
    <col min="6121" max="6121" width="46" style="28" customWidth="1"/>
    <col min="6122" max="6122" width="15.09765625" style="28" customWidth="1"/>
    <col min="6123" max="6123" width="12.8984375" style="28" customWidth="1"/>
    <col min="6124" max="6124" width="12.69921875" style="28" bestFit="1" customWidth="1"/>
    <col min="6125" max="6125" width="11.8984375" style="28" bestFit="1" customWidth="1"/>
    <col min="6126" max="6126" width="13.69921875" style="28" bestFit="1" customWidth="1"/>
    <col min="6127" max="6127" width="13.69921875" style="28" customWidth="1"/>
    <col min="6128" max="6138" width="13.3984375" style="28" customWidth="1"/>
    <col min="6139" max="6139" width="9.3984375" style="28" customWidth="1"/>
    <col min="6140" max="6140" width="25.5" style="28" customWidth="1"/>
    <col min="6141" max="6141" width="15" style="28" customWidth="1"/>
    <col min="6142" max="6142" width="7.8984375" style="28" customWidth="1"/>
    <col min="6143" max="6151" width="9.19921875" style="28" customWidth="1"/>
    <col min="6152" max="6375" width="9" style="28"/>
    <col min="6376" max="6376" width="4.8984375" style="28" customWidth="1"/>
    <col min="6377" max="6377" width="46" style="28" customWidth="1"/>
    <col min="6378" max="6378" width="15.09765625" style="28" customWidth="1"/>
    <col min="6379" max="6379" width="12.8984375" style="28" customWidth="1"/>
    <col min="6380" max="6380" width="12.69921875" style="28" bestFit="1" customWidth="1"/>
    <col min="6381" max="6381" width="11.8984375" style="28" bestFit="1" customWidth="1"/>
    <col min="6382" max="6382" width="13.69921875" style="28" bestFit="1" customWidth="1"/>
    <col min="6383" max="6383" width="13.69921875" style="28" customWidth="1"/>
    <col min="6384" max="6394" width="13.3984375" style="28" customWidth="1"/>
    <col min="6395" max="6395" width="9.3984375" style="28" customWidth="1"/>
    <col min="6396" max="6396" width="25.5" style="28" customWidth="1"/>
    <col min="6397" max="6397" width="15" style="28" customWidth="1"/>
    <col min="6398" max="6398" width="7.8984375" style="28" customWidth="1"/>
    <col min="6399" max="6407" width="9.19921875" style="28" customWidth="1"/>
    <col min="6408" max="6631" width="9" style="28"/>
    <col min="6632" max="6632" width="4.8984375" style="28" customWidth="1"/>
    <col min="6633" max="6633" width="46" style="28" customWidth="1"/>
    <col min="6634" max="6634" width="15.09765625" style="28" customWidth="1"/>
    <col min="6635" max="6635" width="12.8984375" style="28" customWidth="1"/>
    <col min="6636" max="6636" width="12.69921875" style="28" bestFit="1" customWidth="1"/>
    <col min="6637" max="6637" width="11.8984375" style="28" bestFit="1" customWidth="1"/>
    <col min="6638" max="6638" width="13.69921875" style="28" bestFit="1" customWidth="1"/>
    <col min="6639" max="6639" width="13.69921875" style="28" customWidth="1"/>
    <col min="6640" max="6650" width="13.3984375" style="28" customWidth="1"/>
    <col min="6651" max="6651" width="9.3984375" style="28" customWidth="1"/>
    <col min="6652" max="6652" width="25.5" style="28" customWidth="1"/>
    <col min="6653" max="6653" width="15" style="28" customWidth="1"/>
    <col min="6654" max="6654" width="7.8984375" style="28" customWidth="1"/>
    <col min="6655" max="6663" width="9.19921875" style="28" customWidth="1"/>
    <col min="6664" max="6887" width="9" style="28"/>
    <col min="6888" max="6888" width="4.8984375" style="28" customWidth="1"/>
    <col min="6889" max="6889" width="46" style="28" customWidth="1"/>
    <col min="6890" max="6890" width="15.09765625" style="28" customWidth="1"/>
    <col min="6891" max="6891" width="12.8984375" style="28" customWidth="1"/>
    <col min="6892" max="6892" width="12.69921875" style="28" bestFit="1" customWidth="1"/>
    <col min="6893" max="6893" width="11.8984375" style="28" bestFit="1" customWidth="1"/>
    <col min="6894" max="6894" width="13.69921875" style="28" bestFit="1" customWidth="1"/>
    <col min="6895" max="6895" width="13.69921875" style="28" customWidth="1"/>
    <col min="6896" max="6906" width="13.3984375" style="28" customWidth="1"/>
    <col min="6907" max="6907" width="9.3984375" style="28" customWidth="1"/>
    <col min="6908" max="6908" width="25.5" style="28" customWidth="1"/>
    <col min="6909" max="6909" width="15" style="28" customWidth="1"/>
    <col min="6910" max="6910" width="7.8984375" style="28" customWidth="1"/>
    <col min="6911" max="6919" width="9.19921875" style="28" customWidth="1"/>
    <col min="6920" max="7143" width="9" style="28"/>
    <col min="7144" max="7144" width="4.8984375" style="28" customWidth="1"/>
    <col min="7145" max="7145" width="46" style="28" customWidth="1"/>
    <col min="7146" max="7146" width="15.09765625" style="28" customWidth="1"/>
    <col min="7147" max="7147" width="12.8984375" style="28" customWidth="1"/>
    <col min="7148" max="7148" width="12.69921875" style="28" bestFit="1" customWidth="1"/>
    <col min="7149" max="7149" width="11.8984375" style="28" bestFit="1" customWidth="1"/>
    <col min="7150" max="7150" width="13.69921875" style="28" bestFit="1" customWidth="1"/>
    <col min="7151" max="7151" width="13.69921875" style="28" customWidth="1"/>
    <col min="7152" max="7162" width="13.3984375" style="28" customWidth="1"/>
    <col min="7163" max="7163" width="9.3984375" style="28" customWidth="1"/>
    <col min="7164" max="7164" width="25.5" style="28" customWidth="1"/>
    <col min="7165" max="7165" width="15" style="28" customWidth="1"/>
    <col min="7166" max="7166" width="7.8984375" style="28" customWidth="1"/>
    <col min="7167" max="7175" width="9.19921875" style="28" customWidth="1"/>
    <col min="7176" max="7399" width="9" style="28"/>
    <col min="7400" max="7400" width="4.8984375" style="28" customWidth="1"/>
    <col min="7401" max="7401" width="46" style="28" customWidth="1"/>
    <col min="7402" max="7402" width="15.09765625" style="28" customWidth="1"/>
    <col min="7403" max="7403" width="12.8984375" style="28" customWidth="1"/>
    <col min="7404" max="7404" width="12.69921875" style="28" bestFit="1" customWidth="1"/>
    <col min="7405" max="7405" width="11.8984375" style="28" bestFit="1" customWidth="1"/>
    <col min="7406" max="7406" width="13.69921875" style="28" bestFit="1" customWidth="1"/>
    <col min="7407" max="7407" width="13.69921875" style="28" customWidth="1"/>
    <col min="7408" max="7418" width="13.3984375" style="28" customWidth="1"/>
    <col min="7419" max="7419" width="9.3984375" style="28" customWidth="1"/>
    <col min="7420" max="7420" width="25.5" style="28" customWidth="1"/>
    <col min="7421" max="7421" width="15" style="28" customWidth="1"/>
    <col min="7422" max="7422" width="7.8984375" style="28" customWidth="1"/>
    <col min="7423" max="7431" width="9.19921875" style="28" customWidth="1"/>
    <col min="7432" max="7655" width="9" style="28"/>
    <col min="7656" max="7656" width="4.8984375" style="28" customWidth="1"/>
    <col min="7657" max="7657" width="46" style="28" customWidth="1"/>
    <col min="7658" max="7658" width="15.09765625" style="28" customWidth="1"/>
    <col min="7659" max="7659" width="12.8984375" style="28" customWidth="1"/>
    <col min="7660" max="7660" width="12.69921875" style="28" bestFit="1" customWidth="1"/>
    <col min="7661" max="7661" width="11.8984375" style="28" bestFit="1" customWidth="1"/>
    <col min="7662" max="7662" width="13.69921875" style="28" bestFit="1" customWidth="1"/>
    <col min="7663" max="7663" width="13.69921875" style="28" customWidth="1"/>
    <col min="7664" max="7674" width="13.3984375" style="28" customWidth="1"/>
    <col min="7675" max="7675" width="9.3984375" style="28" customWidth="1"/>
    <col min="7676" max="7676" width="25.5" style="28" customWidth="1"/>
    <col min="7677" max="7677" width="15" style="28" customWidth="1"/>
    <col min="7678" max="7678" width="7.8984375" style="28" customWidth="1"/>
    <col min="7679" max="7687" width="9.19921875" style="28" customWidth="1"/>
    <col min="7688" max="7911" width="9" style="28"/>
    <col min="7912" max="7912" width="4.8984375" style="28" customWidth="1"/>
    <col min="7913" max="7913" width="46" style="28" customWidth="1"/>
    <col min="7914" max="7914" width="15.09765625" style="28" customWidth="1"/>
    <col min="7915" max="7915" width="12.8984375" style="28" customWidth="1"/>
    <col min="7916" max="7916" width="12.69921875" style="28" bestFit="1" customWidth="1"/>
    <col min="7917" max="7917" width="11.8984375" style="28" bestFit="1" customWidth="1"/>
    <col min="7918" max="7918" width="13.69921875" style="28" bestFit="1" customWidth="1"/>
    <col min="7919" max="7919" width="13.69921875" style="28" customWidth="1"/>
    <col min="7920" max="7930" width="13.3984375" style="28" customWidth="1"/>
    <col min="7931" max="7931" width="9.3984375" style="28" customWidth="1"/>
    <col min="7932" max="7932" width="25.5" style="28" customWidth="1"/>
    <col min="7933" max="7933" width="15" style="28" customWidth="1"/>
    <col min="7934" max="7934" width="7.8984375" style="28" customWidth="1"/>
    <col min="7935" max="7943" width="9.19921875" style="28" customWidth="1"/>
    <col min="7944" max="8167" width="9" style="28"/>
    <col min="8168" max="8168" width="4.8984375" style="28" customWidth="1"/>
    <col min="8169" max="8169" width="46" style="28" customWidth="1"/>
    <col min="8170" max="8170" width="15.09765625" style="28" customWidth="1"/>
    <col min="8171" max="8171" width="12.8984375" style="28" customWidth="1"/>
    <col min="8172" max="8172" width="12.69921875" style="28" bestFit="1" customWidth="1"/>
    <col min="8173" max="8173" width="11.8984375" style="28" bestFit="1" customWidth="1"/>
    <col min="8174" max="8174" width="13.69921875" style="28" bestFit="1" customWidth="1"/>
    <col min="8175" max="8175" width="13.69921875" style="28" customWidth="1"/>
    <col min="8176" max="8186" width="13.3984375" style="28" customWidth="1"/>
    <col min="8187" max="8187" width="9.3984375" style="28" customWidth="1"/>
    <col min="8188" max="8188" width="25.5" style="28" customWidth="1"/>
    <col min="8189" max="8189" width="15" style="28" customWidth="1"/>
    <col min="8190" max="8190" width="7.8984375" style="28" customWidth="1"/>
    <col min="8191" max="8199" width="9.19921875" style="28" customWidth="1"/>
    <col min="8200" max="8423" width="9" style="28"/>
    <col min="8424" max="8424" width="4.8984375" style="28" customWidth="1"/>
    <col min="8425" max="8425" width="46" style="28" customWidth="1"/>
    <col min="8426" max="8426" width="15.09765625" style="28" customWidth="1"/>
    <col min="8427" max="8427" width="12.8984375" style="28" customWidth="1"/>
    <col min="8428" max="8428" width="12.69921875" style="28" bestFit="1" customWidth="1"/>
    <col min="8429" max="8429" width="11.8984375" style="28" bestFit="1" customWidth="1"/>
    <col min="8430" max="8430" width="13.69921875" style="28" bestFit="1" customWidth="1"/>
    <col min="8431" max="8431" width="13.69921875" style="28" customWidth="1"/>
    <col min="8432" max="8442" width="13.3984375" style="28" customWidth="1"/>
    <col min="8443" max="8443" width="9.3984375" style="28" customWidth="1"/>
    <col min="8444" max="8444" width="25.5" style="28" customWidth="1"/>
    <col min="8445" max="8445" width="15" style="28" customWidth="1"/>
    <col min="8446" max="8446" width="7.8984375" style="28" customWidth="1"/>
    <col min="8447" max="8455" width="9.19921875" style="28" customWidth="1"/>
    <col min="8456" max="8679" width="9" style="28"/>
    <col min="8680" max="8680" width="4.8984375" style="28" customWidth="1"/>
    <col min="8681" max="8681" width="46" style="28" customWidth="1"/>
    <col min="8682" max="8682" width="15.09765625" style="28" customWidth="1"/>
    <col min="8683" max="8683" width="12.8984375" style="28" customWidth="1"/>
    <col min="8684" max="8684" width="12.69921875" style="28" bestFit="1" customWidth="1"/>
    <col min="8685" max="8685" width="11.8984375" style="28" bestFit="1" customWidth="1"/>
    <col min="8686" max="8686" width="13.69921875" style="28" bestFit="1" customWidth="1"/>
    <col min="8687" max="8687" width="13.69921875" style="28" customWidth="1"/>
    <col min="8688" max="8698" width="13.3984375" style="28" customWidth="1"/>
    <col min="8699" max="8699" width="9.3984375" style="28" customWidth="1"/>
    <col min="8700" max="8700" width="25.5" style="28" customWidth="1"/>
    <col min="8701" max="8701" width="15" style="28" customWidth="1"/>
    <col min="8702" max="8702" width="7.8984375" style="28" customWidth="1"/>
    <col min="8703" max="8711" width="9.19921875" style="28" customWidth="1"/>
    <col min="8712" max="8935" width="9" style="28"/>
    <col min="8936" max="8936" width="4.8984375" style="28" customWidth="1"/>
    <col min="8937" max="8937" width="46" style="28" customWidth="1"/>
    <col min="8938" max="8938" width="15.09765625" style="28" customWidth="1"/>
    <col min="8939" max="8939" width="12.8984375" style="28" customWidth="1"/>
    <col min="8940" max="8940" width="12.69921875" style="28" bestFit="1" customWidth="1"/>
    <col min="8941" max="8941" width="11.8984375" style="28" bestFit="1" customWidth="1"/>
    <col min="8942" max="8942" width="13.69921875" style="28" bestFit="1" customWidth="1"/>
    <col min="8943" max="8943" width="13.69921875" style="28" customWidth="1"/>
    <col min="8944" max="8954" width="13.3984375" style="28" customWidth="1"/>
    <col min="8955" max="8955" width="9.3984375" style="28" customWidth="1"/>
    <col min="8956" max="8956" width="25.5" style="28" customWidth="1"/>
    <col min="8957" max="8957" width="15" style="28" customWidth="1"/>
    <col min="8958" max="8958" width="7.8984375" style="28" customWidth="1"/>
    <col min="8959" max="8967" width="9.19921875" style="28" customWidth="1"/>
    <col min="8968" max="9191" width="9" style="28"/>
    <col min="9192" max="9192" width="4.8984375" style="28" customWidth="1"/>
    <col min="9193" max="9193" width="46" style="28" customWidth="1"/>
    <col min="9194" max="9194" width="15.09765625" style="28" customWidth="1"/>
    <col min="9195" max="9195" width="12.8984375" style="28" customWidth="1"/>
    <col min="9196" max="9196" width="12.69921875" style="28" bestFit="1" customWidth="1"/>
    <col min="9197" max="9197" width="11.8984375" style="28" bestFit="1" customWidth="1"/>
    <col min="9198" max="9198" width="13.69921875" style="28" bestFit="1" customWidth="1"/>
    <col min="9199" max="9199" width="13.69921875" style="28" customWidth="1"/>
    <col min="9200" max="9210" width="13.3984375" style="28" customWidth="1"/>
    <col min="9211" max="9211" width="9.3984375" style="28" customWidth="1"/>
    <col min="9212" max="9212" width="25.5" style="28" customWidth="1"/>
    <col min="9213" max="9213" width="15" style="28" customWidth="1"/>
    <col min="9214" max="9214" width="7.8984375" style="28" customWidth="1"/>
    <col min="9215" max="9223" width="9.19921875" style="28" customWidth="1"/>
    <col min="9224" max="9447" width="9" style="28"/>
    <col min="9448" max="9448" width="4.8984375" style="28" customWidth="1"/>
    <col min="9449" max="9449" width="46" style="28" customWidth="1"/>
    <col min="9450" max="9450" width="15.09765625" style="28" customWidth="1"/>
    <col min="9451" max="9451" width="12.8984375" style="28" customWidth="1"/>
    <col min="9452" max="9452" width="12.69921875" style="28" bestFit="1" customWidth="1"/>
    <col min="9453" max="9453" width="11.8984375" style="28" bestFit="1" customWidth="1"/>
    <col min="9454" max="9454" width="13.69921875" style="28" bestFit="1" customWidth="1"/>
    <col min="9455" max="9455" width="13.69921875" style="28" customWidth="1"/>
    <col min="9456" max="9466" width="13.3984375" style="28" customWidth="1"/>
    <col min="9467" max="9467" width="9.3984375" style="28" customWidth="1"/>
    <col min="9468" max="9468" width="25.5" style="28" customWidth="1"/>
    <col min="9469" max="9469" width="15" style="28" customWidth="1"/>
    <col min="9470" max="9470" width="7.8984375" style="28" customWidth="1"/>
    <col min="9471" max="9479" width="9.19921875" style="28" customWidth="1"/>
    <col min="9480" max="9703" width="9" style="28"/>
    <col min="9704" max="9704" width="4.8984375" style="28" customWidth="1"/>
    <col min="9705" max="9705" width="46" style="28" customWidth="1"/>
    <col min="9706" max="9706" width="15.09765625" style="28" customWidth="1"/>
    <col min="9707" max="9707" width="12.8984375" style="28" customWidth="1"/>
    <col min="9708" max="9708" width="12.69921875" style="28" bestFit="1" customWidth="1"/>
    <col min="9709" max="9709" width="11.8984375" style="28" bestFit="1" customWidth="1"/>
    <col min="9710" max="9710" width="13.69921875" style="28" bestFit="1" customWidth="1"/>
    <col min="9711" max="9711" width="13.69921875" style="28" customWidth="1"/>
    <col min="9712" max="9722" width="13.3984375" style="28" customWidth="1"/>
    <col min="9723" max="9723" width="9.3984375" style="28" customWidth="1"/>
    <col min="9724" max="9724" width="25.5" style="28" customWidth="1"/>
    <col min="9725" max="9725" width="15" style="28" customWidth="1"/>
    <col min="9726" max="9726" width="7.8984375" style="28" customWidth="1"/>
    <col min="9727" max="9735" width="9.19921875" style="28" customWidth="1"/>
    <col min="9736" max="9959" width="9" style="28"/>
    <col min="9960" max="9960" width="4.8984375" style="28" customWidth="1"/>
    <col min="9961" max="9961" width="46" style="28" customWidth="1"/>
    <col min="9962" max="9962" width="15.09765625" style="28" customWidth="1"/>
    <col min="9963" max="9963" width="12.8984375" style="28" customWidth="1"/>
    <col min="9964" max="9964" width="12.69921875" style="28" bestFit="1" customWidth="1"/>
    <col min="9965" max="9965" width="11.8984375" style="28" bestFit="1" customWidth="1"/>
    <col min="9966" max="9966" width="13.69921875" style="28" bestFit="1" customWidth="1"/>
    <col min="9967" max="9967" width="13.69921875" style="28" customWidth="1"/>
    <col min="9968" max="9978" width="13.3984375" style="28" customWidth="1"/>
    <col min="9979" max="9979" width="9.3984375" style="28" customWidth="1"/>
    <col min="9980" max="9980" width="25.5" style="28" customWidth="1"/>
    <col min="9981" max="9981" width="15" style="28" customWidth="1"/>
    <col min="9982" max="9982" width="7.8984375" style="28" customWidth="1"/>
    <col min="9983" max="9991" width="9.19921875" style="28" customWidth="1"/>
    <col min="9992" max="10215" width="9" style="28"/>
    <col min="10216" max="10216" width="4.8984375" style="28" customWidth="1"/>
    <col min="10217" max="10217" width="46" style="28" customWidth="1"/>
    <col min="10218" max="10218" width="15.09765625" style="28" customWidth="1"/>
    <col min="10219" max="10219" width="12.8984375" style="28" customWidth="1"/>
    <col min="10220" max="10220" width="12.69921875" style="28" bestFit="1" customWidth="1"/>
    <col min="10221" max="10221" width="11.8984375" style="28" bestFit="1" customWidth="1"/>
    <col min="10222" max="10222" width="13.69921875" style="28" bestFit="1" customWidth="1"/>
    <col min="10223" max="10223" width="13.69921875" style="28" customWidth="1"/>
    <col min="10224" max="10234" width="13.3984375" style="28" customWidth="1"/>
    <col min="10235" max="10235" width="9.3984375" style="28" customWidth="1"/>
    <col min="10236" max="10236" width="25.5" style="28" customWidth="1"/>
    <col min="10237" max="10237" width="15" style="28" customWidth="1"/>
    <col min="10238" max="10238" width="7.8984375" style="28" customWidth="1"/>
    <col min="10239" max="10247" width="9.19921875" style="28" customWidth="1"/>
    <col min="10248" max="10471" width="9" style="28"/>
    <col min="10472" max="10472" width="4.8984375" style="28" customWidth="1"/>
    <col min="10473" max="10473" width="46" style="28" customWidth="1"/>
    <col min="10474" max="10474" width="15.09765625" style="28" customWidth="1"/>
    <col min="10475" max="10475" width="12.8984375" style="28" customWidth="1"/>
    <col min="10476" max="10476" width="12.69921875" style="28" bestFit="1" customWidth="1"/>
    <col min="10477" max="10477" width="11.8984375" style="28" bestFit="1" customWidth="1"/>
    <col min="10478" max="10478" width="13.69921875" style="28" bestFit="1" customWidth="1"/>
    <col min="10479" max="10479" width="13.69921875" style="28" customWidth="1"/>
    <col min="10480" max="10490" width="13.3984375" style="28" customWidth="1"/>
    <col min="10491" max="10491" width="9.3984375" style="28" customWidth="1"/>
    <col min="10492" max="10492" width="25.5" style="28" customWidth="1"/>
    <col min="10493" max="10493" width="15" style="28" customWidth="1"/>
    <col min="10494" max="10494" width="7.8984375" style="28" customWidth="1"/>
    <col min="10495" max="10503" width="9.19921875" style="28" customWidth="1"/>
    <col min="10504" max="10727" width="9" style="28"/>
    <col min="10728" max="10728" width="4.8984375" style="28" customWidth="1"/>
    <col min="10729" max="10729" width="46" style="28" customWidth="1"/>
    <col min="10730" max="10730" width="15.09765625" style="28" customWidth="1"/>
    <col min="10731" max="10731" width="12.8984375" style="28" customWidth="1"/>
    <col min="10732" max="10732" width="12.69921875" style="28" bestFit="1" customWidth="1"/>
    <col min="10733" max="10733" width="11.8984375" style="28" bestFit="1" customWidth="1"/>
    <col min="10734" max="10734" width="13.69921875" style="28" bestFit="1" customWidth="1"/>
    <col min="10735" max="10735" width="13.69921875" style="28" customWidth="1"/>
    <col min="10736" max="10746" width="13.3984375" style="28" customWidth="1"/>
    <col min="10747" max="10747" width="9.3984375" style="28" customWidth="1"/>
    <col min="10748" max="10748" width="25.5" style="28" customWidth="1"/>
    <col min="10749" max="10749" width="15" style="28" customWidth="1"/>
    <col min="10750" max="10750" width="7.8984375" style="28" customWidth="1"/>
    <col min="10751" max="10759" width="9.19921875" style="28" customWidth="1"/>
    <col min="10760" max="10983" width="9" style="28"/>
    <col min="10984" max="10984" width="4.8984375" style="28" customWidth="1"/>
    <col min="10985" max="10985" width="46" style="28" customWidth="1"/>
    <col min="10986" max="10986" width="15.09765625" style="28" customWidth="1"/>
    <col min="10987" max="10987" width="12.8984375" style="28" customWidth="1"/>
    <col min="10988" max="10988" width="12.69921875" style="28" bestFit="1" customWidth="1"/>
    <col min="10989" max="10989" width="11.8984375" style="28" bestFit="1" customWidth="1"/>
    <col min="10990" max="10990" width="13.69921875" style="28" bestFit="1" customWidth="1"/>
    <col min="10991" max="10991" width="13.69921875" style="28" customWidth="1"/>
    <col min="10992" max="11002" width="13.3984375" style="28" customWidth="1"/>
    <col min="11003" max="11003" width="9.3984375" style="28" customWidth="1"/>
    <col min="11004" max="11004" width="25.5" style="28" customWidth="1"/>
    <col min="11005" max="11005" width="15" style="28" customWidth="1"/>
    <col min="11006" max="11006" width="7.8984375" style="28" customWidth="1"/>
    <col min="11007" max="11015" width="9.19921875" style="28" customWidth="1"/>
    <col min="11016" max="11239" width="9" style="28"/>
    <col min="11240" max="11240" width="4.8984375" style="28" customWidth="1"/>
    <col min="11241" max="11241" width="46" style="28" customWidth="1"/>
    <col min="11242" max="11242" width="15.09765625" style="28" customWidth="1"/>
    <col min="11243" max="11243" width="12.8984375" style="28" customWidth="1"/>
    <col min="11244" max="11244" width="12.69921875" style="28" bestFit="1" customWidth="1"/>
    <col min="11245" max="11245" width="11.8984375" style="28" bestFit="1" customWidth="1"/>
    <col min="11246" max="11246" width="13.69921875" style="28" bestFit="1" customWidth="1"/>
    <col min="11247" max="11247" width="13.69921875" style="28" customWidth="1"/>
    <col min="11248" max="11258" width="13.3984375" style="28" customWidth="1"/>
    <col min="11259" max="11259" width="9.3984375" style="28" customWidth="1"/>
    <col min="11260" max="11260" width="25.5" style="28" customWidth="1"/>
    <col min="11261" max="11261" width="15" style="28" customWidth="1"/>
    <col min="11262" max="11262" width="7.8984375" style="28" customWidth="1"/>
    <col min="11263" max="11271" width="9.19921875" style="28" customWidth="1"/>
    <col min="11272" max="11495" width="9" style="28"/>
    <col min="11496" max="11496" width="4.8984375" style="28" customWidth="1"/>
    <col min="11497" max="11497" width="46" style="28" customWidth="1"/>
    <col min="11498" max="11498" width="15.09765625" style="28" customWidth="1"/>
    <col min="11499" max="11499" width="12.8984375" style="28" customWidth="1"/>
    <col min="11500" max="11500" width="12.69921875" style="28" bestFit="1" customWidth="1"/>
    <col min="11501" max="11501" width="11.8984375" style="28" bestFit="1" customWidth="1"/>
    <col min="11502" max="11502" width="13.69921875" style="28" bestFit="1" customWidth="1"/>
    <col min="11503" max="11503" width="13.69921875" style="28" customWidth="1"/>
    <col min="11504" max="11514" width="13.3984375" style="28" customWidth="1"/>
    <col min="11515" max="11515" width="9.3984375" style="28" customWidth="1"/>
    <col min="11516" max="11516" width="25.5" style="28" customWidth="1"/>
    <col min="11517" max="11517" width="15" style="28" customWidth="1"/>
    <col min="11518" max="11518" width="7.8984375" style="28" customWidth="1"/>
    <col min="11519" max="11527" width="9.19921875" style="28" customWidth="1"/>
    <col min="11528" max="11751" width="9" style="28"/>
    <col min="11752" max="11752" width="4.8984375" style="28" customWidth="1"/>
    <col min="11753" max="11753" width="46" style="28" customWidth="1"/>
    <col min="11754" max="11754" width="15.09765625" style="28" customWidth="1"/>
    <col min="11755" max="11755" width="12.8984375" style="28" customWidth="1"/>
    <col min="11756" max="11756" width="12.69921875" style="28" bestFit="1" customWidth="1"/>
    <col min="11757" max="11757" width="11.8984375" style="28" bestFit="1" customWidth="1"/>
    <col min="11758" max="11758" width="13.69921875" style="28" bestFit="1" customWidth="1"/>
    <col min="11759" max="11759" width="13.69921875" style="28" customWidth="1"/>
    <col min="11760" max="11770" width="13.3984375" style="28" customWidth="1"/>
    <col min="11771" max="11771" width="9.3984375" style="28" customWidth="1"/>
    <col min="11772" max="11772" width="25.5" style="28" customWidth="1"/>
    <col min="11773" max="11773" width="15" style="28" customWidth="1"/>
    <col min="11774" max="11774" width="7.8984375" style="28" customWidth="1"/>
    <col min="11775" max="11783" width="9.19921875" style="28" customWidth="1"/>
    <col min="11784" max="12007" width="9" style="28"/>
    <col min="12008" max="12008" width="4.8984375" style="28" customWidth="1"/>
    <col min="12009" max="12009" width="46" style="28" customWidth="1"/>
    <col min="12010" max="12010" width="15.09765625" style="28" customWidth="1"/>
    <col min="12011" max="12011" width="12.8984375" style="28" customWidth="1"/>
    <col min="12012" max="12012" width="12.69921875" style="28" bestFit="1" customWidth="1"/>
    <col min="12013" max="12013" width="11.8984375" style="28" bestFit="1" customWidth="1"/>
    <col min="12014" max="12014" width="13.69921875" style="28" bestFit="1" customWidth="1"/>
    <col min="12015" max="12015" width="13.69921875" style="28" customWidth="1"/>
    <col min="12016" max="12026" width="13.3984375" style="28" customWidth="1"/>
    <col min="12027" max="12027" width="9.3984375" style="28" customWidth="1"/>
    <col min="12028" max="12028" width="25.5" style="28" customWidth="1"/>
    <col min="12029" max="12029" width="15" style="28" customWidth="1"/>
    <col min="12030" max="12030" width="7.8984375" style="28" customWidth="1"/>
    <col min="12031" max="12039" width="9.19921875" style="28" customWidth="1"/>
    <col min="12040" max="12263" width="9" style="28"/>
    <col min="12264" max="12264" width="4.8984375" style="28" customWidth="1"/>
    <col min="12265" max="12265" width="46" style="28" customWidth="1"/>
    <col min="12266" max="12266" width="15.09765625" style="28" customWidth="1"/>
    <col min="12267" max="12267" width="12.8984375" style="28" customWidth="1"/>
    <col min="12268" max="12268" width="12.69921875" style="28" bestFit="1" customWidth="1"/>
    <col min="12269" max="12269" width="11.8984375" style="28" bestFit="1" customWidth="1"/>
    <col min="12270" max="12270" width="13.69921875" style="28" bestFit="1" customWidth="1"/>
    <col min="12271" max="12271" width="13.69921875" style="28" customWidth="1"/>
    <col min="12272" max="12282" width="13.3984375" style="28" customWidth="1"/>
    <col min="12283" max="12283" width="9.3984375" style="28" customWidth="1"/>
    <col min="12284" max="12284" width="25.5" style="28" customWidth="1"/>
    <col min="12285" max="12285" width="15" style="28" customWidth="1"/>
    <col min="12286" max="12286" width="7.8984375" style="28" customWidth="1"/>
    <col min="12287" max="12295" width="9.19921875" style="28" customWidth="1"/>
    <col min="12296" max="12519" width="9" style="28"/>
    <col min="12520" max="12520" width="4.8984375" style="28" customWidth="1"/>
    <col min="12521" max="12521" width="46" style="28" customWidth="1"/>
    <col min="12522" max="12522" width="15.09765625" style="28" customWidth="1"/>
    <col min="12523" max="12523" width="12.8984375" style="28" customWidth="1"/>
    <col min="12524" max="12524" width="12.69921875" style="28" bestFit="1" customWidth="1"/>
    <col min="12525" max="12525" width="11.8984375" style="28" bestFit="1" customWidth="1"/>
    <col min="12526" max="12526" width="13.69921875" style="28" bestFit="1" customWidth="1"/>
    <col min="12527" max="12527" width="13.69921875" style="28" customWidth="1"/>
    <col min="12528" max="12538" width="13.3984375" style="28" customWidth="1"/>
    <col min="12539" max="12539" width="9.3984375" style="28" customWidth="1"/>
    <col min="12540" max="12540" width="25.5" style="28" customWidth="1"/>
    <col min="12541" max="12541" width="15" style="28" customWidth="1"/>
    <col min="12542" max="12542" width="7.8984375" style="28" customWidth="1"/>
    <col min="12543" max="12551" width="9.19921875" style="28" customWidth="1"/>
    <col min="12552" max="12775" width="9" style="28"/>
    <col min="12776" max="12776" width="4.8984375" style="28" customWidth="1"/>
    <col min="12777" max="12777" width="46" style="28" customWidth="1"/>
    <col min="12778" max="12778" width="15.09765625" style="28" customWidth="1"/>
    <col min="12779" max="12779" width="12.8984375" style="28" customWidth="1"/>
    <col min="12780" max="12780" width="12.69921875" style="28" bestFit="1" customWidth="1"/>
    <col min="12781" max="12781" width="11.8984375" style="28" bestFit="1" customWidth="1"/>
    <col min="12782" max="12782" width="13.69921875" style="28" bestFit="1" customWidth="1"/>
    <col min="12783" max="12783" width="13.69921875" style="28" customWidth="1"/>
    <col min="12784" max="12794" width="13.3984375" style="28" customWidth="1"/>
    <col min="12795" max="12795" width="9.3984375" style="28" customWidth="1"/>
    <col min="12796" max="12796" width="25.5" style="28" customWidth="1"/>
    <col min="12797" max="12797" width="15" style="28" customWidth="1"/>
    <col min="12798" max="12798" width="7.8984375" style="28" customWidth="1"/>
    <col min="12799" max="12807" width="9.19921875" style="28" customWidth="1"/>
    <col min="12808" max="13031" width="9" style="28"/>
    <col min="13032" max="13032" width="4.8984375" style="28" customWidth="1"/>
    <col min="13033" max="13033" width="46" style="28" customWidth="1"/>
    <col min="13034" max="13034" width="15.09765625" style="28" customWidth="1"/>
    <col min="13035" max="13035" width="12.8984375" style="28" customWidth="1"/>
    <col min="13036" max="13036" width="12.69921875" style="28" bestFit="1" customWidth="1"/>
    <col min="13037" max="13037" width="11.8984375" style="28" bestFit="1" customWidth="1"/>
    <col min="13038" max="13038" width="13.69921875" style="28" bestFit="1" customWidth="1"/>
    <col min="13039" max="13039" width="13.69921875" style="28" customWidth="1"/>
    <col min="13040" max="13050" width="13.3984375" style="28" customWidth="1"/>
    <col min="13051" max="13051" width="9.3984375" style="28" customWidth="1"/>
    <col min="13052" max="13052" width="25.5" style="28" customWidth="1"/>
    <col min="13053" max="13053" width="15" style="28" customWidth="1"/>
    <col min="13054" max="13054" width="7.8984375" style="28" customWidth="1"/>
    <col min="13055" max="13063" width="9.19921875" style="28" customWidth="1"/>
    <col min="13064" max="13287" width="9" style="28"/>
    <col min="13288" max="13288" width="4.8984375" style="28" customWidth="1"/>
    <col min="13289" max="13289" width="46" style="28" customWidth="1"/>
    <col min="13290" max="13290" width="15.09765625" style="28" customWidth="1"/>
    <col min="13291" max="13291" width="12.8984375" style="28" customWidth="1"/>
    <col min="13292" max="13292" width="12.69921875" style="28" bestFit="1" customWidth="1"/>
    <col min="13293" max="13293" width="11.8984375" style="28" bestFit="1" customWidth="1"/>
    <col min="13294" max="13294" width="13.69921875" style="28" bestFit="1" customWidth="1"/>
    <col min="13295" max="13295" width="13.69921875" style="28" customWidth="1"/>
    <col min="13296" max="13306" width="13.3984375" style="28" customWidth="1"/>
    <col min="13307" max="13307" width="9.3984375" style="28" customWidth="1"/>
    <col min="13308" max="13308" width="25.5" style="28" customWidth="1"/>
    <col min="13309" max="13309" width="15" style="28" customWidth="1"/>
    <col min="13310" max="13310" width="7.8984375" style="28" customWidth="1"/>
    <col min="13311" max="13319" width="9.19921875" style="28" customWidth="1"/>
    <col min="13320" max="13543" width="9" style="28"/>
    <col min="13544" max="13544" width="4.8984375" style="28" customWidth="1"/>
    <col min="13545" max="13545" width="46" style="28" customWidth="1"/>
    <col min="13546" max="13546" width="15.09765625" style="28" customWidth="1"/>
    <col min="13547" max="13547" width="12.8984375" style="28" customWidth="1"/>
    <col min="13548" max="13548" width="12.69921875" style="28" bestFit="1" customWidth="1"/>
    <col min="13549" max="13549" width="11.8984375" style="28" bestFit="1" customWidth="1"/>
    <col min="13550" max="13550" width="13.69921875" style="28" bestFit="1" customWidth="1"/>
    <col min="13551" max="13551" width="13.69921875" style="28" customWidth="1"/>
    <col min="13552" max="13562" width="13.3984375" style="28" customWidth="1"/>
    <col min="13563" max="13563" width="9.3984375" style="28" customWidth="1"/>
    <col min="13564" max="13564" width="25.5" style="28" customWidth="1"/>
    <col min="13565" max="13565" width="15" style="28" customWidth="1"/>
    <col min="13566" max="13566" width="7.8984375" style="28" customWidth="1"/>
    <col min="13567" max="13575" width="9.19921875" style="28" customWidth="1"/>
    <col min="13576" max="13799" width="9" style="28"/>
    <col min="13800" max="13800" width="4.8984375" style="28" customWidth="1"/>
    <col min="13801" max="13801" width="46" style="28" customWidth="1"/>
    <col min="13802" max="13802" width="15.09765625" style="28" customWidth="1"/>
    <col min="13803" max="13803" width="12.8984375" style="28" customWidth="1"/>
    <col min="13804" max="13804" width="12.69921875" style="28" bestFit="1" customWidth="1"/>
    <col min="13805" max="13805" width="11.8984375" style="28" bestFit="1" customWidth="1"/>
    <col min="13806" max="13806" width="13.69921875" style="28" bestFit="1" customWidth="1"/>
    <col min="13807" max="13807" width="13.69921875" style="28" customWidth="1"/>
    <col min="13808" max="13818" width="13.3984375" style="28" customWidth="1"/>
    <col min="13819" max="13819" width="9.3984375" style="28" customWidth="1"/>
    <col min="13820" max="13820" width="25.5" style="28" customWidth="1"/>
    <col min="13821" max="13821" width="15" style="28" customWidth="1"/>
    <col min="13822" max="13822" width="7.8984375" style="28" customWidth="1"/>
    <col min="13823" max="13831" width="9.19921875" style="28" customWidth="1"/>
    <col min="13832" max="14055" width="9" style="28"/>
    <col min="14056" max="14056" width="4.8984375" style="28" customWidth="1"/>
    <col min="14057" max="14057" width="46" style="28" customWidth="1"/>
    <col min="14058" max="14058" width="15.09765625" style="28" customWidth="1"/>
    <col min="14059" max="14059" width="12.8984375" style="28" customWidth="1"/>
    <col min="14060" max="14060" width="12.69921875" style="28" bestFit="1" customWidth="1"/>
    <col min="14061" max="14061" width="11.8984375" style="28" bestFit="1" customWidth="1"/>
    <col min="14062" max="14062" width="13.69921875" style="28" bestFit="1" customWidth="1"/>
    <col min="14063" max="14063" width="13.69921875" style="28" customWidth="1"/>
    <col min="14064" max="14074" width="13.3984375" style="28" customWidth="1"/>
    <col min="14075" max="14075" width="9.3984375" style="28" customWidth="1"/>
    <col min="14076" max="14076" width="25.5" style="28" customWidth="1"/>
    <col min="14077" max="14077" width="15" style="28" customWidth="1"/>
    <col min="14078" max="14078" width="7.8984375" style="28" customWidth="1"/>
    <col min="14079" max="14087" width="9.19921875" style="28" customWidth="1"/>
    <col min="14088" max="14311" width="9" style="28"/>
    <col min="14312" max="14312" width="4.8984375" style="28" customWidth="1"/>
    <col min="14313" max="14313" width="46" style="28" customWidth="1"/>
    <col min="14314" max="14314" width="15.09765625" style="28" customWidth="1"/>
    <col min="14315" max="14315" width="12.8984375" style="28" customWidth="1"/>
    <col min="14316" max="14316" width="12.69921875" style="28" bestFit="1" customWidth="1"/>
    <col min="14317" max="14317" width="11.8984375" style="28" bestFit="1" customWidth="1"/>
    <col min="14318" max="14318" width="13.69921875" style="28" bestFit="1" customWidth="1"/>
    <col min="14319" max="14319" width="13.69921875" style="28" customWidth="1"/>
    <col min="14320" max="14330" width="13.3984375" style="28" customWidth="1"/>
    <col min="14331" max="14331" width="9.3984375" style="28" customWidth="1"/>
    <col min="14332" max="14332" width="25.5" style="28" customWidth="1"/>
    <col min="14333" max="14333" width="15" style="28" customWidth="1"/>
    <col min="14334" max="14334" width="7.8984375" style="28" customWidth="1"/>
    <col min="14335" max="14343" width="9.19921875" style="28" customWidth="1"/>
    <col min="14344" max="14567" width="9" style="28"/>
    <col min="14568" max="14568" width="4.8984375" style="28" customWidth="1"/>
    <col min="14569" max="14569" width="46" style="28" customWidth="1"/>
    <col min="14570" max="14570" width="15.09765625" style="28" customWidth="1"/>
    <col min="14571" max="14571" width="12.8984375" style="28" customWidth="1"/>
    <col min="14572" max="14572" width="12.69921875" style="28" bestFit="1" customWidth="1"/>
    <col min="14573" max="14573" width="11.8984375" style="28" bestFit="1" customWidth="1"/>
    <col min="14574" max="14574" width="13.69921875" style="28" bestFit="1" customWidth="1"/>
    <col min="14575" max="14575" width="13.69921875" style="28" customWidth="1"/>
    <col min="14576" max="14586" width="13.3984375" style="28" customWidth="1"/>
    <col min="14587" max="14587" width="9.3984375" style="28" customWidth="1"/>
    <col min="14588" max="14588" width="25.5" style="28" customWidth="1"/>
    <col min="14589" max="14589" width="15" style="28" customWidth="1"/>
    <col min="14590" max="14590" width="7.8984375" style="28" customWidth="1"/>
    <col min="14591" max="14599" width="9.19921875" style="28" customWidth="1"/>
    <col min="14600" max="14823" width="9" style="28"/>
    <col min="14824" max="14824" width="4.8984375" style="28" customWidth="1"/>
    <col min="14825" max="14825" width="46" style="28" customWidth="1"/>
    <col min="14826" max="14826" width="15.09765625" style="28" customWidth="1"/>
    <col min="14827" max="14827" width="12.8984375" style="28" customWidth="1"/>
    <col min="14828" max="14828" width="12.69921875" style="28" bestFit="1" customWidth="1"/>
    <col min="14829" max="14829" width="11.8984375" style="28" bestFit="1" customWidth="1"/>
    <col min="14830" max="14830" width="13.69921875" style="28" bestFit="1" customWidth="1"/>
    <col min="14831" max="14831" width="13.69921875" style="28" customWidth="1"/>
    <col min="14832" max="14842" width="13.3984375" style="28" customWidth="1"/>
    <col min="14843" max="14843" width="9.3984375" style="28" customWidth="1"/>
    <col min="14844" max="14844" width="25.5" style="28" customWidth="1"/>
    <col min="14845" max="14845" width="15" style="28" customWidth="1"/>
    <col min="14846" max="14846" width="7.8984375" style="28" customWidth="1"/>
    <col min="14847" max="14855" width="9.19921875" style="28" customWidth="1"/>
    <col min="14856" max="15079" width="9" style="28"/>
    <col min="15080" max="15080" width="4.8984375" style="28" customWidth="1"/>
    <col min="15081" max="15081" width="46" style="28" customWidth="1"/>
    <col min="15082" max="15082" width="15.09765625" style="28" customWidth="1"/>
    <col min="15083" max="15083" width="12.8984375" style="28" customWidth="1"/>
    <col min="15084" max="15084" width="12.69921875" style="28" bestFit="1" customWidth="1"/>
    <col min="15085" max="15085" width="11.8984375" style="28" bestFit="1" customWidth="1"/>
    <col min="15086" max="15086" width="13.69921875" style="28" bestFit="1" customWidth="1"/>
    <col min="15087" max="15087" width="13.69921875" style="28" customWidth="1"/>
    <col min="15088" max="15098" width="13.3984375" style="28" customWidth="1"/>
    <col min="15099" max="15099" width="9.3984375" style="28" customWidth="1"/>
    <col min="15100" max="15100" width="25.5" style="28" customWidth="1"/>
    <col min="15101" max="15101" width="15" style="28" customWidth="1"/>
    <col min="15102" max="15102" width="7.8984375" style="28" customWidth="1"/>
    <col min="15103" max="15111" width="9.19921875" style="28" customWidth="1"/>
    <col min="15112" max="15335" width="9" style="28"/>
    <col min="15336" max="15336" width="4.8984375" style="28" customWidth="1"/>
    <col min="15337" max="15337" width="46" style="28" customWidth="1"/>
    <col min="15338" max="15338" width="15.09765625" style="28" customWidth="1"/>
    <col min="15339" max="15339" width="12.8984375" style="28" customWidth="1"/>
    <col min="15340" max="15340" width="12.69921875" style="28" bestFit="1" customWidth="1"/>
    <col min="15341" max="15341" width="11.8984375" style="28" bestFit="1" customWidth="1"/>
    <col min="15342" max="15342" width="13.69921875" style="28" bestFit="1" customWidth="1"/>
    <col min="15343" max="15343" width="13.69921875" style="28" customWidth="1"/>
    <col min="15344" max="15354" width="13.3984375" style="28" customWidth="1"/>
    <col min="15355" max="15355" width="9.3984375" style="28" customWidth="1"/>
    <col min="15356" max="15356" width="25.5" style="28" customWidth="1"/>
    <col min="15357" max="15357" width="15" style="28" customWidth="1"/>
    <col min="15358" max="15358" width="7.8984375" style="28" customWidth="1"/>
    <col min="15359" max="15367" width="9.19921875" style="28" customWidth="1"/>
    <col min="15368" max="15591" width="9" style="28"/>
    <col min="15592" max="15592" width="4.8984375" style="28" customWidth="1"/>
    <col min="15593" max="15593" width="46" style="28" customWidth="1"/>
    <col min="15594" max="15594" width="15.09765625" style="28" customWidth="1"/>
    <col min="15595" max="15595" width="12.8984375" style="28" customWidth="1"/>
    <col min="15596" max="15596" width="12.69921875" style="28" bestFit="1" customWidth="1"/>
    <col min="15597" max="15597" width="11.8984375" style="28" bestFit="1" customWidth="1"/>
    <col min="15598" max="15598" width="13.69921875" style="28" bestFit="1" customWidth="1"/>
    <col min="15599" max="15599" width="13.69921875" style="28" customWidth="1"/>
    <col min="15600" max="15610" width="13.3984375" style="28" customWidth="1"/>
    <col min="15611" max="15611" width="9.3984375" style="28" customWidth="1"/>
    <col min="15612" max="15612" width="25.5" style="28" customWidth="1"/>
    <col min="15613" max="15613" width="15" style="28" customWidth="1"/>
    <col min="15614" max="15614" width="7.8984375" style="28" customWidth="1"/>
    <col min="15615" max="15623" width="9.19921875" style="28" customWidth="1"/>
    <col min="15624" max="15847" width="9" style="28"/>
    <col min="15848" max="15848" width="4.8984375" style="28" customWidth="1"/>
    <col min="15849" max="15849" width="46" style="28" customWidth="1"/>
    <col min="15850" max="15850" width="15.09765625" style="28" customWidth="1"/>
    <col min="15851" max="15851" width="12.8984375" style="28" customWidth="1"/>
    <col min="15852" max="15852" width="12.69921875" style="28" bestFit="1" customWidth="1"/>
    <col min="15853" max="15853" width="11.8984375" style="28" bestFit="1" customWidth="1"/>
    <col min="15854" max="15854" width="13.69921875" style="28" bestFit="1" customWidth="1"/>
    <col min="15855" max="15855" width="13.69921875" style="28" customWidth="1"/>
    <col min="15856" max="15866" width="13.3984375" style="28" customWidth="1"/>
    <col min="15867" max="15867" width="9.3984375" style="28" customWidth="1"/>
    <col min="15868" max="15868" width="25.5" style="28" customWidth="1"/>
    <col min="15869" max="15869" width="15" style="28" customWidth="1"/>
    <col min="15870" max="15870" width="7.8984375" style="28" customWidth="1"/>
    <col min="15871" max="15879" width="9.19921875" style="28" customWidth="1"/>
    <col min="15880" max="16103" width="9" style="28"/>
    <col min="16104" max="16104" width="4.8984375" style="28" customWidth="1"/>
    <col min="16105" max="16105" width="46" style="28" customWidth="1"/>
    <col min="16106" max="16106" width="15.09765625" style="28" customWidth="1"/>
    <col min="16107" max="16107" width="12.8984375" style="28" customWidth="1"/>
    <col min="16108" max="16108" width="12.69921875" style="28" bestFit="1" customWidth="1"/>
    <col min="16109" max="16109" width="11.8984375" style="28" bestFit="1" customWidth="1"/>
    <col min="16110" max="16110" width="13.69921875" style="28" bestFit="1" customWidth="1"/>
    <col min="16111" max="16111" width="13.69921875" style="28" customWidth="1"/>
    <col min="16112" max="16122" width="13.3984375" style="28" customWidth="1"/>
    <col min="16123" max="16123" width="9.3984375" style="28" customWidth="1"/>
    <col min="16124" max="16124" width="25.5" style="28" customWidth="1"/>
    <col min="16125" max="16125" width="15" style="28" customWidth="1"/>
    <col min="16126" max="16126" width="7.8984375" style="28" customWidth="1"/>
    <col min="16127" max="16135" width="9.19921875" style="28" customWidth="1"/>
    <col min="16136" max="16384" width="9" style="28"/>
  </cols>
  <sheetData>
    <row r="1" spans="1:8" ht="18">
      <c r="A1" s="19" t="s">
        <v>121</v>
      </c>
    </row>
    <row r="3" spans="1:8" ht="14.1" customHeight="1">
      <c r="A3" s="21" t="s">
        <v>108</v>
      </c>
      <c r="C3" s="29"/>
      <c r="E3" s="316" t="s">
        <v>355</v>
      </c>
    </row>
    <row r="4" spans="1:8">
      <c r="B4" s="24">
        <v>2017</v>
      </c>
      <c r="C4" s="24">
        <v>2018</v>
      </c>
      <c r="D4" s="24">
        <v>2019</v>
      </c>
      <c r="E4" s="24">
        <v>2020</v>
      </c>
      <c r="F4" s="24">
        <v>2021</v>
      </c>
    </row>
    <row r="5" spans="1:8">
      <c r="A5" s="317" t="s">
        <v>122</v>
      </c>
      <c r="B5" s="26">
        <v>299</v>
      </c>
      <c r="C5" s="26">
        <v>299</v>
      </c>
      <c r="D5" s="26">
        <v>299</v>
      </c>
      <c r="E5" s="26">
        <v>349</v>
      </c>
      <c r="F5" s="26">
        <v>349</v>
      </c>
    </row>
    <row r="6" spans="1:8">
      <c r="A6" s="25" t="s">
        <v>112</v>
      </c>
      <c r="B6" s="26">
        <f>B5/B5*100</f>
        <v>100</v>
      </c>
      <c r="C6" s="26">
        <f>C5/$B$5*100</f>
        <v>100</v>
      </c>
      <c r="D6" s="26">
        <f>D5/$B$5*100</f>
        <v>100</v>
      </c>
      <c r="E6" s="26">
        <f>E5/$B$5*100</f>
        <v>116.72240802675586</v>
      </c>
      <c r="F6" s="26">
        <f>F5/$B$5*100</f>
        <v>116.72240802675586</v>
      </c>
    </row>
    <row r="7" spans="1:8">
      <c r="A7" s="25" t="s">
        <v>109</v>
      </c>
      <c r="B7" s="26">
        <f>B14</f>
        <v>100</v>
      </c>
      <c r="C7" s="26">
        <f>B26</f>
        <v>102.02117420596727</v>
      </c>
      <c r="D7" s="26">
        <f>B38</f>
        <v>105.29355149181904</v>
      </c>
      <c r="E7" s="26">
        <f>B50</f>
        <v>107.69971126082771</v>
      </c>
      <c r="F7" s="26">
        <f>B62</f>
        <v>114.82194417709336</v>
      </c>
    </row>
    <row r="8" spans="1:8">
      <c r="A8" s="25" t="s">
        <v>110</v>
      </c>
      <c r="B8" s="26">
        <f>C14</f>
        <v>100</v>
      </c>
      <c r="C8" s="26">
        <f>C26</f>
        <v>108.10000000000012</v>
      </c>
      <c r="D8" s="26">
        <f>C38</f>
        <v>116.63990000000025</v>
      </c>
      <c r="E8" s="26">
        <f>C50</f>
        <v>122.00533540000018</v>
      </c>
      <c r="F8" s="26">
        <f>C62</f>
        <v>127.86159149920033</v>
      </c>
    </row>
    <row r="9" spans="1:8">
      <c r="A9" s="25" t="s">
        <v>111</v>
      </c>
      <c r="B9" s="26">
        <f>$B$6/'[2]Indexy-báze 2017_2021'!$E$163*100</f>
        <v>100</v>
      </c>
      <c r="C9" s="26">
        <f>$C$6/'[2]Indexy-báze 2017_2021'!$E$175*100</f>
        <v>98.018867924528308</v>
      </c>
      <c r="D9" s="26">
        <f>$D$6/'[2]Indexy-báze 2017_2021'!$E$187*100</f>
        <v>94.972577696526514</v>
      </c>
      <c r="E9" s="26">
        <f>$E$6/'[2]Indexy-báze 2017_2021'!$E$199*100</f>
        <v>108.37764248418171</v>
      </c>
      <c r="F9" s="26">
        <f>$F$6/'[2]Indexy-báze 2017_2021'!$E$211*100</f>
        <v>101.65513993277395</v>
      </c>
    </row>
    <row r="10" spans="1:8">
      <c r="A10" s="25" t="s">
        <v>286</v>
      </c>
      <c r="B10" s="26">
        <f>$B$6/'[2]Indexy-báze 2017_2021'!$I$163*100</f>
        <v>100</v>
      </c>
      <c r="C10" s="26">
        <f>$C$6/'[2]Indexy-báze 2017_2021'!$I$175*100</f>
        <v>92.506938020351427</v>
      </c>
      <c r="D10" s="26">
        <f>$D$6/'[2]Indexy-báze 2017_2021'!$I$187*100</f>
        <v>85.733955533226435</v>
      </c>
      <c r="E10" s="26">
        <f>$E$6/'[2]Indexy-báze 2017_2021'!$I$199*100</f>
        <v>95.669921027696049</v>
      </c>
      <c r="F10" s="26">
        <f>$F$6/'[2]Indexy-báze 2017_2021'!$I$211*100</f>
        <v>91.28809258367933</v>
      </c>
      <c r="G10" s="26"/>
    </row>
    <row r="11" spans="1:8">
      <c r="A11" s="30" t="s">
        <v>123</v>
      </c>
      <c r="B11" s="26"/>
      <c r="C11" s="26"/>
      <c r="D11" s="26"/>
      <c r="E11" s="26"/>
      <c r="F11" s="26"/>
      <c r="G11" s="26"/>
    </row>
    <row r="12" spans="1:8" ht="14.25" customHeight="1"/>
    <row r="13" spans="1:8" ht="41.4">
      <c r="A13" s="318" t="s">
        <v>356</v>
      </c>
      <c r="B13" s="319" t="s">
        <v>357</v>
      </c>
      <c r="C13" s="319" t="s">
        <v>110</v>
      </c>
      <c r="D13" s="320" t="s">
        <v>112</v>
      </c>
      <c r="E13" s="321" t="s">
        <v>111</v>
      </c>
      <c r="F13" s="321" t="s">
        <v>358</v>
      </c>
    </row>
    <row r="14" spans="1:8">
      <c r="A14" s="322" t="s">
        <v>359</v>
      </c>
      <c r="B14" s="323">
        <f>'[2]Indexy-báze 2017_2021'!E163</f>
        <v>100</v>
      </c>
      <c r="C14" s="323">
        <f>'[2]Indexy-báze 2017_2021'!I163</f>
        <v>100</v>
      </c>
      <c r="D14" s="324">
        <f>$B$6</f>
        <v>100</v>
      </c>
      <c r="E14" s="324">
        <f t="shared" ref="E14:E49" si="0">D14/B14*100</f>
        <v>100</v>
      </c>
      <c r="F14" s="324">
        <f t="shared" ref="F14:F61" si="1">D14/C14*100</f>
        <v>100</v>
      </c>
      <c r="H14" s="31"/>
    </row>
    <row r="15" spans="1:8">
      <c r="A15" s="325" t="s">
        <v>360</v>
      </c>
      <c r="B15" s="326">
        <f>'[2]Indexy-báze 2017_2021'!E164</f>
        <v>100.57747834456207</v>
      </c>
      <c r="C15" s="326">
        <f>'[2]Indexy-báze 2017_2021'!I164</f>
        <v>100.65116541199879</v>
      </c>
      <c r="D15" s="326">
        <f t="shared" ref="D15:D26" si="2">$C$6</f>
        <v>100</v>
      </c>
      <c r="E15" s="327">
        <f t="shared" si="0"/>
        <v>99.425837320574175</v>
      </c>
      <c r="F15" s="327">
        <f t="shared" si="1"/>
        <v>99.353047320084826</v>
      </c>
      <c r="G15" s="31"/>
      <c r="H15" s="31"/>
    </row>
    <row r="16" spans="1:8">
      <c r="A16" s="325" t="s">
        <v>361</v>
      </c>
      <c r="B16" s="326">
        <f>'[2]Indexy-báze 2017_2021'!E165</f>
        <v>100.57747834456207</v>
      </c>
      <c r="C16" s="326">
        <f>'[2]Indexy-báze 2017_2021'!I165</f>
        <v>101.30657098793542</v>
      </c>
      <c r="D16" s="326">
        <f t="shared" si="2"/>
        <v>100</v>
      </c>
      <c r="E16" s="327">
        <f t="shared" si="0"/>
        <v>99.425837320574175</v>
      </c>
      <c r="F16" s="327">
        <f t="shared" si="1"/>
        <v>98.710280117870127</v>
      </c>
      <c r="G16" s="31"/>
      <c r="H16" s="31"/>
    </row>
    <row r="17" spans="1:8">
      <c r="A17" s="325" t="s">
        <v>362</v>
      </c>
      <c r="B17" s="326">
        <f>'[2]Indexy-báze 2017_2021'!E166</f>
        <v>100.48123195380172</v>
      </c>
      <c r="C17" s="326">
        <f>'[2]Indexy-báze 2017_2021'!I166</f>
        <v>101.96624433829084</v>
      </c>
      <c r="D17" s="326">
        <f t="shared" si="2"/>
        <v>100</v>
      </c>
      <c r="E17" s="327">
        <f t="shared" si="0"/>
        <v>99.521072796934874</v>
      </c>
      <c r="F17" s="327">
        <f t="shared" si="1"/>
        <v>98.071671315295788</v>
      </c>
      <c r="G17" s="31"/>
      <c r="H17" s="31"/>
    </row>
    <row r="18" spans="1:8">
      <c r="A18" s="325" t="s">
        <v>363</v>
      </c>
      <c r="B18" s="326">
        <f>'[2]Indexy-báze 2017_2021'!E167</f>
        <v>100.76997112608277</v>
      </c>
      <c r="C18" s="326">
        <f>'[2]Indexy-báze 2017_2021'!I167</f>
        <v>102.63021325333597</v>
      </c>
      <c r="D18" s="326">
        <f t="shared" si="2"/>
        <v>100</v>
      </c>
      <c r="E18" s="327">
        <f t="shared" si="0"/>
        <v>99.235912129894942</v>
      </c>
      <c r="F18" s="327">
        <f t="shared" si="1"/>
        <v>97.437194009483875</v>
      </c>
      <c r="G18" s="31"/>
      <c r="H18" s="31"/>
    </row>
    <row r="19" spans="1:8">
      <c r="A19" s="325" t="s">
        <v>364</v>
      </c>
      <c r="B19" s="326">
        <f>'[2]Indexy-báze 2017_2021'!E168</f>
        <v>101.2512030798845</v>
      </c>
      <c r="C19" s="326">
        <f>'[2]Indexy-báze 2017_2021'!I168</f>
        <v>103.2985057043023</v>
      </c>
      <c r="D19" s="326">
        <f t="shared" si="2"/>
        <v>100</v>
      </c>
      <c r="E19" s="327">
        <f t="shared" si="0"/>
        <v>98.764258555133082</v>
      </c>
      <c r="F19" s="327">
        <f t="shared" si="1"/>
        <v>96.80682147160536</v>
      </c>
      <c r="G19" s="31"/>
      <c r="H19" s="31"/>
    </row>
    <row r="20" spans="1:8">
      <c r="A20" s="328" t="s">
        <v>365</v>
      </c>
      <c r="B20" s="326">
        <f>'[2]Indexy-báze 2017_2021'!E169</f>
        <v>101.63618864292589</v>
      </c>
      <c r="C20" s="326">
        <f>'[2]Indexy-báze 2017_2021'!I169</f>
        <v>103.9711498445603</v>
      </c>
      <c r="D20" s="326">
        <f t="shared" si="2"/>
        <v>100</v>
      </c>
      <c r="E20" s="327">
        <f t="shared" si="0"/>
        <v>98.390151515151516</v>
      </c>
      <c r="F20" s="327">
        <f t="shared" si="1"/>
        <v>96.180527145754098</v>
      </c>
      <c r="G20" s="31"/>
      <c r="H20" s="31"/>
    </row>
    <row r="21" spans="1:8">
      <c r="A21" s="325" t="s">
        <v>366</v>
      </c>
      <c r="B21" s="326">
        <f>'[2]Indexy-báze 2017_2021'!E170</f>
        <v>101.82868142444657</v>
      </c>
      <c r="C21" s="326">
        <f>'[2]Indexy-báze 2017_2021'!I170</f>
        <v>104.6481740108055</v>
      </c>
      <c r="D21" s="326">
        <f t="shared" si="2"/>
        <v>100</v>
      </c>
      <c r="E21" s="327">
        <f t="shared" si="0"/>
        <v>98.204158790170155</v>
      </c>
      <c r="F21" s="327">
        <f t="shared" si="1"/>
        <v>95.558284647828103</v>
      </c>
      <c r="G21" s="31"/>
      <c r="H21" s="31"/>
    </row>
    <row r="22" spans="1:8">
      <c r="A22" s="325" t="s">
        <v>367</v>
      </c>
      <c r="B22" s="326">
        <f>'[2]Indexy-báze 2017_2021'!E171</f>
        <v>101.92492781520693</v>
      </c>
      <c r="C22" s="326">
        <f>'[2]Indexy-báze 2017_2021'!I171</f>
        <v>105.32960672425219</v>
      </c>
      <c r="D22" s="326">
        <f t="shared" si="2"/>
        <v>100</v>
      </c>
      <c r="E22" s="327">
        <f t="shared" si="0"/>
        <v>98.111425873465535</v>
      </c>
      <c r="F22" s="327">
        <f t="shared" si="1"/>
        <v>94.940067764417989</v>
      </c>
      <c r="G22" s="31"/>
      <c r="H22" s="31"/>
    </row>
    <row r="23" spans="1:8">
      <c r="A23" s="325" t="s">
        <v>368</v>
      </c>
      <c r="B23" s="326">
        <f>'[2]Indexy-báze 2017_2021'!E172</f>
        <v>101.63618864292589</v>
      </c>
      <c r="C23" s="326">
        <f>'[2]Indexy-báze 2017_2021'!I172</f>
        <v>106.01547669183488</v>
      </c>
      <c r="D23" s="326">
        <f t="shared" si="2"/>
        <v>100</v>
      </c>
      <c r="E23" s="327">
        <f t="shared" si="0"/>
        <v>98.390151515151516</v>
      </c>
      <c r="F23" s="327">
        <f t="shared" si="1"/>
        <v>94.325850451702792</v>
      </c>
      <c r="G23" s="31"/>
      <c r="H23" s="31"/>
    </row>
    <row r="24" spans="1:8">
      <c r="A24" s="325" t="s">
        <v>369</v>
      </c>
      <c r="B24" s="326">
        <f>'[2]Indexy-báze 2017_2021'!E173</f>
        <v>102.02117420596727</v>
      </c>
      <c r="C24" s="326">
        <f>'[2]Indexy-báze 2017_2021'!I173</f>
        <v>106.70581280741774</v>
      </c>
      <c r="D24" s="326">
        <f t="shared" si="2"/>
        <v>100</v>
      </c>
      <c r="E24" s="327">
        <f t="shared" si="0"/>
        <v>98.018867924528308</v>
      </c>
      <c r="F24" s="327">
        <f t="shared" si="1"/>
        <v>93.715606834352712</v>
      </c>
      <c r="G24" s="31"/>
      <c r="H24" s="31"/>
    </row>
    <row r="25" spans="1:8">
      <c r="A25" s="325" t="s">
        <v>370</v>
      </c>
      <c r="B25" s="326">
        <f>'[2]Indexy-báze 2017_2021'!E174</f>
        <v>101.92492781520693</v>
      </c>
      <c r="C25" s="326">
        <f>'[2]Indexy-báze 2017_2021'!I174</f>
        <v>107.40064415301183</v>
      </c>
      <c r="D25" s="326">
        <f t="shared" si="2"/>
        <v>100</v>
      </c>
      <c r="E25" s="327">
        <f t="shared" si="0"/>
        <v>98.111425873465535</v>
      </c>
      <c r="F25" s="327">
        <f t="shared" si="1"/>
        <v>93.109311204439095</v>
      </c>
      <c r="G25" s="31"/>
      <c r="H25" s="31"/>
    </row>
    <row r="26" spans="1:8">
      <c r="A26" s="322" t="s">
        <v>371</v>
      </c>
      <c r="B26" s="323">
        <f>'[2]Indexy-báze 2017_2021'!E175</f>
        <v>102.02117420596727</v>
      </c>
      <c r="C26" s="323">
        <f>'[2]Indexy-báze 2017_2021'!I175</f>
        <v>108.10000000000012</v>
      </c>
      <c r="D26" s="324">
        <f t="shared" si="2"/>
        <v>100</v>
      </c>
      <c r="E26" s="324">
        <f t="shared" si="0"/>
        <v>98.018867924528308</v>
      </c>
      <c r="F26" s="324">
        <f t="shared" si="1"/>
        <v>92.506938020351427</v>
      </c>
      <c r="G26" s="31"/>
      <c r="H26" s="31"/>
    </row>
    <row r="27" spans="1:8">
      <c r="A27" s="325" t="s">
        <v>372</v>
      </c>
      <c r="B27" s="326">
        <f>'[2]Indexy-báze 2017_2021'!E176</f>
        <v>103.07988450433108</v>
      </c>
      <c r="C27" s="326">
        <f>'[2]Indexy-báze 2017_2021'!I176</f>
        <v>108.78712037426465</v>
      </c>
      <c r="D27" s="326">
        <f t="shared" ref="D27:D38" si="3">$D$6</f>
        <v>100</v>
      </c>
      <c r="E27" s="327">
        <f t="shared" si="0"/>
        <v>97.012138188608787</v>
      </c>
      <c r="F27" s="327">
        <f t="shared" si="1"/>
        <v>91.922646408845125</v>
      </c>
      <c r="G27" s="31"/>
      <c r="H27" s="31"/>
    </row>
    <row r="28" spans="1:8">
      <c r="A28" s="325" t="s">
        <v>373</v>
      </c>
      <c r="B28" s="326">
        <f>'[2]Indexy-báze 2017_2021'!E177</f>
        <v>103.27237728585177</v>
      </c>
      <c r="C28" s="326">
        <f>'[2]Indexy-báze 2017_2021'!I177</f>
        <v>109.47860831937773</v>
      </c>
      <c r="D28" s="326">
        <f t="shared" si="3"/>
        <v>100</v>
      </c>
      <c r="E28" s="327">
        <f t="shared" si="0"/>
        <v>96.831314072693388</v>
      </c>
      <c r="F28" s="327">
        <f t="shared" si="1"/>
        <v>91.34204529552828</v>
      </c>
      <c r="G28" s="31"/>
      <c r="H28" s="31"/>
    </row>
    <row r="29" spans="1:8">
      <c r="A29" s="325" t="s">
        <v>374</v>
      </c>
      <c r="B29" s="326">
        <f>'[2]Indexy-báze 2017_2021'!E178</f>
        <v>103.46487006737247</v>
      </c>
      <c r="C29" s="326">
        <f>'[2]Indexy-báze 2017_2021'!I178</f>
        <v>110.17449159710549</v>
      </c>
      <c r="D29" s="326">
        <f t="shared" si="3"/>
        <v>100</v>
      </c>
      <c r="E29" s="327">
        <f t="shared" si="0"/>
        <v>96.651162790697668</v>
      </c>
      <c r="F29" s="327">
        <f t="shared" si="1"/>
        <v>90.765111370504584</v>
      </c>
      <c r="G29" s="31"/>
      <c r="H29" s="31"/>
    </row>
    <row r="30" spans="1:8">
      <c r="A30" s="325" t="s">
        <v>375</v>
      </c>
      <c r="B30" s="326">
        <f>'[2]Indexy-báze 2017_2021'!E179</f>
        <v>103.56111645813282</v>
      </c>
      <c r="C30" s="326">
        <f>'[2]Indexy-báze 2017_2021'!I179</f>
        <v>110.87479814567723</v>
      </c>
      <c r="D30" s="326">
        <f t="shared" si="3"/>
        <v>100</v>
      </c>
      <c r="E30" s="327">
        <f t="shared" si="0"/>
        <v>96.561338289962833</v>
      </c>
      <c r="F30" s="327">
        <f t="shared" si="1"/>
        <v>90.191821471107474</v>
      </c>
      <c r="G30" s="31"/>
      <c r="H30" s="31"/>
    </row>
    <row r="31" spans="1:8">
      <c r="A31" s="325" t="s">
        <v>376</v>
      </c>
      <c r="B31" s="326">
        <f>'[2]Indexy-báze 2017_2021'!E180</f>
        <v>104.23484119345524</v>
      </c>
      <c r="C31" s="326">
        <f>'[2]Indexy-báze 2017_2021'!I180</f>
        <v>111.57955608090721</v>
      </c>
      <c r="D31" s="326">
        <f t="shared" si="3"/>
        <v>100</v>
      </c>
      <c r="E31" s="327">
        <f t="shared" si="0"/>
        <v>95.937211449676823</v>
      </c>
      <c r="F31" s="327">
        <f t="shared" si="1"/>
        <v>89.622152580970322</v>
      </c>
      <c r="G31" s="31"/>
      <c r="H31" s="31"/>
    </row>
    <row r="32" spans="1:8">
      <c r="A32" s="328" t="s">
        <v>377</v>
      </c>
      <c r="B32" s="326">
        <f>'[2]Indexy-báze 2017_2021'!E181</f>
        <v>104.42733397497594</v>
      </c>
      <c r="C32" s="326">
        <f>'[2]Indexy-báze 2017_2021'!I181</f>
        <v>112.28879369732333</v>
      </c>
      <c r="D32" s="326">
        <f t="shared" si="3"/>
        <v>100</v>
      </c>
      <c r="E32" s="327">
        <f t="shared" si="0"/>
        <v>95.760368663594477</v>
      </c>
      <c r="F32" s="327">
        <f t="shared" si="1"/>
        <v>89.056081829102183</v>
      </c>
      <c r="G32" s="31"/>
      <c r="H32" s="31"/>
    </row>
    <row r="33" spans="1:8">
      <c r="A33" s="325" t="s">
        <v>378</v>
      </c>
      <c r="B33" s="326">
        <f>'[2]Indexy-báze 2017_2021'!E182</f>
        <v>104.81231953801732</v>
      </c>
      <c r="C33" s="326">
        <f>'[2]Indexy-báze 2017_2021'!I182</f>
        <v>113.00253946930313</v>
      </c>
      <c r="D33" s="326">
        <f t="shared" si="3"/>
        <v>100</v>
      </c>
      <c r="E33" s="327">
        <f t="shared" si="0"/>
        <v>95.408631772268137</v>
      </c>
      <c r="F33" s="327">
        <f t="shared" si="1"/>
        <v>88.493586488969797</v>
      </c>
      <c r="G33" s="31"/>
      <c r="H33" s="31"/>
    </row>
    <row r="34" spans="1:8">
      <c r="A34" s="325" t="s">
        <v>379</v>
      </c>
      <c r="B34" s="326">
        <f>'[2]Indexy-báze 2017_2021'!E183</f>
        <v>104.90856592877766</v>
      </c>
      <c r="C34" s="326">
        <f>'[2]Indexy-báze 2017_2021'!I183</f>
        <v>113.720822052217</v>
      </c>
      <c r="D34" s="326">
        <f t="shared" si="3"/>
        <v>100</v>
      </c>
      <c r="E34" s="327">
        <f t="shared" si="0"/>
        <v>95.321100917431195</v>
      </c>
      <c r="F34" s="327">
        <f t="shared" si="1"/>
        <v>87.934643977584997</v>
      </c>
      <c r="G34" s="31"/>
      <c r="H34" s="31"/>
    </row>
    <row r="35" spans="1:8">
      <c r="A35" s="325" t="s">
        <v>380</v>
      </c>
      <c r="B35" s="326">
        <f>'[2]Indexy-báze 2017_2021'!E184</f>
        <v>104.33108758421558</v>
      </c>
      <c r="C35" s="326">
        <f>'[2]Indexy-báze 2017_2021'!I184</f>
        <v>114.4436702835786</v>
      </c>
      <c r="D35" s="326">
        <f t="shared" si="3"/>
        <v>100</v>
      </c>
      <c r="E35" s="327">
        <f t="shared" si="0"/>
        <v>95.848708487084878</v>
      </c>
      <c r="F35" s="327">
        <f t="shared" si="1"/>
        <v>87.37923185459816</v>
      </c>
      <c r="G35" s="31"/>
      <c r="H35" s="31"/>
    </row>
    <row r="36" spans="1:8">
      <c r="A36" s="325" t="s">
        <v>381</v>
      </c>
      <c r="B36" s="326">
        <f>'[2]Indexy-báze 2017_2021'!E185</f>
        <v>104.81231953801732</v>
      </c>
      <c r="C36" s="326">
        <f>'[2]Indexy-báze 2017_2021'!I185</f>
        <v>115.17111318420262</v>
      </c>
      <c r="D36" s="326">
        <f t="shared" si="3"/>
        <v>100</v>
      </c>
      <c r="E36" s="327">
        <f t="shared" si="0"/>
        <v>95.408631772268137</v>
      </c>
      <c r="F36" s="327">
        <f t="shared" si="1"/>
        <v>86.827327821397176</v>
      </c>
      <c r="G36" s="31"/>
      <c r="H36" s="31"/>
    </row>
    <row r="37" spans="1:8">
      <c r="A37" s="325" t="s">
        <v>382</v>
      </c>
      <c r="B37" s="326">
        <f>'[2]Indexy-báze 2017_2021'!E186</f>
        <v>105.10105871029836</v>
      </c>
      <c r="C37" s="326">
        <f>'[2]Indexy-báze 2017_2021'!I186</f>
        <v>115.90317995936999</v>
      </c>
      <c r="D37" s="326">
        <f t="shared" si="3"/>
        <v>100</v>
      </c>
      <c r="E37" s="327">
        <f t="shared" si="0"/>
        <v>95.146520146520146</v>
      </c>
      <c r="F37" s="327">
        <f t="shared" si="1"/>
        <v>86.278909720212269</v>
      </c>
      <c r="G37" s="31"/>
      <c r="H37" s="31"/>
    </row>
    <row r="38" spans="1:8">
      <c r="A38" s="322" t="s">
        <v>383</v>
      </c>
      <c r="B38" s="323">
        <f>'[2]Indexy-báze 2017_2021'!E187</f>
        <v>105.29355149181904</v>
      </c>
      <c r="C38" s="323">
        <f>'[2]Indexy-báze 2017_2021'!I187</f>
        <v>116.63990000000025</v>
      </c>
      <c r="D38" s="324">
        <f t="shared" si="3"/>
        <v>100</v>
      </c>
      <c r="E38" s="324">
        <f t="shared" si="0"/>
        <v>94.972577696526514</v>
      </c>
      <c r="F38" s="324">
        <f t="shared" si="1"/>
        <v>85.733955533226435</v>
      </c>
      <c r="G38" s="31"/>
      <c r="H38" s="31"/>
    </row>
    <row r="39" spans="1:8">
      <c r="A39" s="325" t="s">
        <v>384</v>
      </c>
      <c r="B39" s="326">
        <f>'[2]Indexy-báze 2017_2021'!E188</f>
        <v>106.83349374398459</v>
      </c>
      <c r="C39" s="326">
        <f>'[2]Indexy-báze 2017_2021'!I188</f>
        <v>117.07786091732791</v>
      </c>
      <c r="D39" s="326">
        <f t="shared" ref="D39:D50" si="4">$E$6</f>
        <v>116.72240802675586</v>
      </c>
      <c r="E39" s="327">
        <f t="shared" si="0"/>
        <v>109.25638012594536</v>
      </c>
      <c r="F39" s="327">
        <f t="shared" si="1"/>
        <v>99.696396152281039</v>
      </c>
      <c r="G39" s="31"/>
      <c r="H39" s="31"/>
    </row>
    <row r="40" spans="1:8">
      <c r="A40" s="325" t="s">
        <v>385</v>
      </c>
      <c r="B40" s="326">
        <f>'[2]Indexy-báze 2017_2021'!E189</f>
        <v>107.12223291626563</v>
      </c>
      <c r="C40" s="326">
        <f>'[2]Indexy-báze 2017_2021'!I189</f>
        <v>117.51746629564283</v>
      </c>
      <c r="D40" s="326">
        <f t="shared" si="4"/>
        <v>116.72240802675586</v>
      </c>
      <c r="E40" s="327">
        <f t="shared" si="0"/>
        <v>108.9618885353094</v>
      </c>
      <c r="F40" s="327">
        <f t="shared" si="1"/>
        <v>99.323455232699771</v>
      </c>
      <c r="G40" s="31"/>
      <c r="H40" s="31"/>
    </row>
    <row r="41" spans="1:8">
      <c r="A41" s="325" t="s">
        <v>386</v>
      </c>
      <c r="B41" s="326">
        <f>'[2]Indexy-báze 2017_2021'!E190</f>
        <v>107.02598652550529</v>
      </c>
      <c r="C41" s="326">
        <f>'[2]Indexy-báze 2017_2021'!I190</f>
        <v>117.95872230958713</v>
      </c>
      <c r="D41" s="326">
        <f t="shared" si="4"/>
        <v>116.72240802675586</v>
      </c>
      <c r="E41" s="327">
        <f t="shared" si="0"/>
        <v>109.0598758451433</v>
      </c>
      <c r="F41" s="327">
        <f t="shared" si="1"/>
        <v>98.951909397944718</v>
      </c>
      <c r="G41" s="31"/>
      <c r="H41" s="31"/>
    </row>
    <row r="42" spans="1:8">
      <c r="A42" s="325" t="s">
        <v>387</v>
      </c>
      <c r="B42" s="326">
        <f>'[2]Indexy-báze 2017_2021'!E191</f>
        <v>106.83349374398459</v>
      </c>
      <c r="C42" s="326">
        <f>'[2]Indexy-báze 2017_2021'!I191</f>
        <v>118.40163515698761</v>
      </c>
      <c r="D42" s="326">
        <f t="shared" si="4"/>
        <v>116.72240802675586</v>
      </c>
      <c r="E42" s="327">
        <f t="shared" si="0"/>
        <v>109.25638012594536</v>
      </c>
      <c r="F42" s="327">
        <f t="shared" si="1"/>
        <v>98.581753429329524</v>
      </c>
      <c r="G42" s="31"/>
      <c r="H42" s="31"/>
    </row>
    <row r="43" spans="1:8">
      <c r="A43" s="325" t="s">
        <v>388</v>
      </c>
      <c r="B43" s="326">
        <f>'[2]Indexy-báze 2017_2021'!E192</f>
        <v>107.21847930702599</v>
      </c>
      <c r="C43" s="326">
        <f>'[2]Indexy-báze 2017_2021'!I192</f>
        <v>118.84621105894269</v>
      </c>
      <c r="D43" s="326">
        <f t="shared" si="4"/>
        <v>116.72240802675586</v>
      </c>
      <c r="E43" s="327">
        <f t="shared" si="0"/>
        <v>108.86407714524178</v>
      </c>
      <c r="F43" s="327">
        <f>D43/C43*100</f>
        <v>98.212982127689784</v>
      </c>
      <c r="G43" s="31"/>
      <c r="H43" s="31"/>
    </row>
    <row r="44" spans="1:8">
      <c r="A44" s="328" t="s">
        <v>389</v>
      </c>
      <c r="B44" s="326">
        <f>'[2]Indexy-báze 2017_2021'!E193</f>
        <v>107.89220404234841</v>
      </c>
      <c r="C44" s="326">
        <f>'[2]Indexy-báze 2017_2021'!I193</f>
        <v>119.29245625990987</v>
      </c>
      <c r="D44" s="326">
        <f t="shared" si="4"/>
        <v>116.72240802675586</v>
      </c>
      <c r="E44" s="327">
        <f t="shared" si="0"/>
        <v>108.18428362158727</v>
      </c>
      <c r="F44" s="327">
        <f t="shared" si="1"/>
        <v>97.845590313309927</v>
      </c>
      <c r="G44" s="31"/>
      <c r="H44" s="31"/>
    </row>
    <row r="45" spans="1:8">
      <c r="A45" s="325" t="s">
        <v>390</v>
      </c>
      <c r="B45" s="326">
        <f>'[2]Indexy-báze 2017_2021'!E194</f>
        <v>108.37343599615014</v>
      </c>
      <c r="C45" s="326">
        <f>'[2]Indexy-báze 2017_2021'!I194</f>
        <v>119.74037702779343</v>
      </c>
      <c r="D45" s="326">
        <f t="shared" si="4"/>
        <v>116.72240802675586</v>
      </c>
      <c r="E45" s="327">
        <f>D45/B45*100</f>
        <v>107.70389159840083</v>
      </c>
      <c r="F45" s="327">
        <f t="shared" si="1"/>
        <v>97.479572825850497</v>
      </c>
      <c r="G45" s="31"/>
      <c r="H45" s="31"/>
    </row>
    <row r="46" spans="1:8">
      <c r="A46" s="325" t="s">
        <v>391</v>
      </c>
      <c r="B46" s="326">
        <f>'[2]Indexy-báze 2017_2021'!E195</f>
        <v>108.37343599615014</v>
      </c>
      <c r="C46" s="326">
        <f>'[2]Indexy-báze 2017_2021'!I195</f>
        <v>120.18997965403243</v>
      </c>
      <c r="D46" s="326">
        <f t="shared" si="4"/>
        <v>116.72240802675586</v>
      </c>
      <c r="E46" s="327">
        <f t="shared" si="0"/>
        <v>107.70389159840083</v>
      </c>
      <c r="F46" s="327">
        <f t="shared" si="1"/>
        <v>97.114924524275665</v>
      </c>
      <c r="G46" s="31"/>
      <c r="H46" s="31"/>
    </row>
    <row r="47" spans="1:8">
      <c r="A47" s="325" t="s">
        <v>392</v>
      </c>
      <c r="B47" s="326">
        <f>'[2]Indexy-báze 2017_2021'!E196</f>
        <v>107.69971126082771</v>
      </c>
      <c r="C47" s="326">
        <f>'[2]Indexy-báze 2017_2021'!I196</f>
        <v>120.64127045368907</v>
      </c>
      <c r="D47" s="326">
        <f t="shared" si="4"/>
        <v>116.72240802675586</v>
      </c>
      <c r="E47" s="327">
        <f>D47/B47*100</f>
        <v>108.37764248418171</v>
      </c>
      <c r="F47" s="327">
        <f>D47/C47*100</f>
        <v>96.751640286780997</v>
      </c>
      <c r="G47" s="31"/>
      <c r="H47" s="31"/>
    </row>
    <row r="48" spans="1:8">
      <c r="A48" s="325" t="s">
        <v>393</v>
      </c>
      <c r="B48" s="326">
        <f>'[2]Indexy-báze 2017_2021'!E197</f>
        <v>107.89220404234841</v>
      </c>
      <c r="C48" s="326">
        <f>'[2]Indexy-báze 2017_2021'!I197</f>
        <v>121.09425576553753</v>
      </c>
      <c r="D48" s="326">
        <f t="shared" si="4"/>
        <v>116.72240802675586</v>
      </c>
      <c r="E48" s="327">
        <f t="shared" si="0"/>
        <v>108.18428362158727</v>
      </c>
      <c r="F48" s="327">
        <f t="shared" si="1"/>
        <v>96.389715010721545</v>
      </c>
      <c r="G48" s="31"/>
      <c r="H48" s="31"/>
    </row>
    <row r="49" spans="1:8">
      <c r="A49" s="325" t="s">
        <v>394</v>
      </c>
      <c r="B49" s="326">
        <f>'[2]Indexy-báze 2017_2021'!E198</f>
        <v>107.89220404234841</v>
      </c>
      <c r="C49" s="326">
        <f>'[2]Indexy-báze 2017_2021'!I198</f>
        <v>121.54894195215279</v>
      </c>
      <c r="D49" s="326">
        <f t="shared" si="4"/>
        <v>116.72240802675586</v>
      </c>
      <c r="E49" s="327">
        <f t="shared" si="0"/>
        <v>108.18428362158727</v>
      </c>
      <c r="F49" s="327">
        <f t="shared" si="1"/>
        <v>96.029143612540153</v>
      </c>
      <c r="G49" s="31"/>
      <c r="H49" s="31"/>
    </row>
    <row r="50" spans="1:8">
      <c r="A50" s="322" t="s">
        <v>395</v>
      </c>
      <c r="B50" s="323">
        <f>'[2]Indexy-báze 2017_2021'!E199</f>
        <v>107.69971126082771</v>
      </c>
      <c r="C50" s="323">
        <f>'[2]Indexy-báze 2017_2021'!I199</f>
        <v>122.00533540000018</v>
      </c>
      <c r="D50" s="324">
        <f t="shared" si="4"/>
        <v>116.72240802675586</v>
      </c>
      <c r="E50" s="324">
        <f>D50/B50*100</f>
        <v>108.37764248418171</v>
      </c>
      <c r="F50" s="324">
        <f t="shared" si="1"/>
        <v>95.669921027696049</v>
      </c>
      <c r="G50" s="31"/>
      <c r="H50" s="31"/>
    </row>
    <row r="51" spans="1:8">
      <c r="A51" s="325" t="s">
        <v>396</v>
      </c>
      <c r="B51" s="326">
        <f>'[2]Indexy-báze 2017_2021'!E200</f>
        <v>109.14340712223292</v>
      </c>
      <c r="C51" s="326">
        <f>'[2]Indexy-báze 2017_2021'!I200</f>
        <v>122.48293841692241</v>
      </c>
      <c r="D51" s="326">
        <f>$F$6</f>
        <v>116.72240802675586</v>
      </c>
      <c r="E51" s="327">
        <f>D51/B51*100</f>
        <v>106.9440757846555</v>
      </c>
      <c r="F51" s="327">
        <f>D51/C51*100</f>
        <v>95.296871168653581</v>
      </c>
      <c r="G51" s="31"/>
      <c r="H51" s="31"/>
    </row>
    <row r="52" spans="1:8">
      <c r="A52" s="325" t="s">
        <v>397</v>
      </c>
      <c r="B52" s="326">
        <f>'[2]Indexy-báze 2017_2021'!E201</f>
        <v>109.3358999037536</v>
      </c>
      <c r="C52" s="326">
        <f>'[2]Indexy-báze 2017_2021'!I201</f>
        <v>122.96241106225908</v>
      </c>
      <c r="D52" s="326">
        <f t="shared" ref="D52:D62" si="5">$F$6</f>
        <v>116.72240802675586</v>
      </c>
      <c r="E52" s="327">
        <f>D52/B52*100</f>
        <v>106.75579396109099</v>
      </c>
      <c r="F52" s="327">
        <f t="shared" si="1"/>
        <v>94.925275959054062</v>
      </c>
      <c r="G52" s="31"/>
      <c r="H52" s="31"/>
    </row>
    <row r="53" spans="1:8">
      <c r="A53" s="325" t="s">
        <v>398</v>
      </c>
      <c r="B53" s="326">
        <f>'[2]Indexy-báze 2017_2021'!E202</f>
        <v>109.5283926852743</v>
      </c>
      <c r="C53" s="326">
        <f>'[2]Indexy-báze 2017_2021'!I202</f>
        <v>123.44376065487181</v>
      </c>
      <c r="D53" s="326">
        <f t="shared" si="5"/>
        <v>116.72240802675586</v>
      </c>
      <c r="E53" s="327">
        <f t="shared" ref="E53:E61" si="6">D53/B53*100</f>
        <v>106.56817393655477</v>
      </c>
      <c r="F53" s="327">
        <f>D53/C53*100</f>
        <v>94.555129726720068</v>
      </c>
      <c r="G53" s="31"/>
      <c r="H53" s="31"/>
    </row>
    <row r="54" spans="1:8">
      <c r="A54" s="325" t="s">
        <v>399</v>
      </c>
      <c r="B54" s="326">
        <f>'[2]Indexy-báze 2017_2021'!E203</f>
        <v>110.10587102983638</v>
      </c>
      <c r="C54" s="326">
        <f>'[2]Indexy-báze 2017_2021'!I203</f>
        <v>123.92699454227271</v>
      </c>
      <c r="D54" s="326">
        <f t="shared" si="5"/>
        <v>116.72240802675586</v>
      </c>
      <c r="E54" s="327">
        <f t="shared" si="6"/>
        <v>106.00924994737704</v>
      </c>
      <c r="F54" s="327">
        <f t="shared" si="1"/>
        <v>94.18642682159188</v>
      </c>
      <c r="G54" s="31"/>
      <c r="H54" s="31"/>
    </row>
    <row r="55" spans="1:8">
      <c r="A55" s="325" t="s">
        <v>400</v>
      </c>
      <c r="B55" s="326">
        <f>'[2]Indexy-báze 2017_2021'!E204</f>
        <v>110.29836381135706</v>
      </c>
      <c r="C55" s="326">
        <f>'[2]Indexy-báze 2017_2021'!I204</f>
        <v>124.41212010073659</v>
      </c>
      <c r="D55" s="326">
        <f t="shared" si="5"/>
        <v>116.72240802675586</v>
      </c>
      <c r="E55" s="327">
        <f t="shared" si="6"/>
        <v>105.82424253036594</v>
      </c>
      <c r="F55" s="327">
        <f t="shared" si="1"/>
        <v>93.819161615641335</v>
      </c>
      <c r="G55" s="31"/>
      <c r="H55" s="31"/>
    </row>
    <row r="56" spans="1:8">
      <c r="A56" s="328" t="s">
        <v>401</v>
      </c>
      <c r="B56" s="326">
        <f>'[2]Indexy-báze 2017_2021'!E205</f>
        <v>110.87584215591914</v>
      </c>
      <c r="C56" s="326">
        <f>'[2]Indexy-báze 2017_2021'!I205</f>
        <v>124.8991447354134</v>
      </c>
      <c r="D56" s="326">
        <f t="shared" si="5"/>
        <v>116.72240802675586</v>
      </c>
      <c r="E56" s="327">
        <f>D56/B56*100</f>
        <v>105.27307460052026</v>
      </c>
      <c r="F56" s="327">
        <f t="shared" si="1"/>
        <v>93.453328502785865</v>
      </c>
      <c r="G56" s="31"/>
      <c r="H56" s="31"/>
    </row>
    <row r="57" spans="1:8">
      <c r="A57" s="325" t="s">
        <v>402</v>
      </c>
      <c r="B57" s="326">
        <f>'[2]Indexy-báze 2017_2021'!E206</f>
        <v>112.03079884504331</v>
      </c>
      <c r="C57" s="326">
        <f>'[2]Indexy-báze 2017_2021'!I206</f>
        <v>125.38807588044136</v>
      </c>
      <c r="D57" s="326">
        <f t="shared" si="5"/>
        <v>116.72240802675586</v>
      </c>
      <c r="E57" s="327">
        <f>D57/B57*100</f>
        <v>104.18778517164893</v>
      </c>
      <c r="F57" s="327">
        <f t="shared" si="1"/>
        <v>93.088921898802965</v>
      </c>
      <c r="G57" s="31"/>
      <c r="H57" s="31"/>
    </row>
    <row r="58" spans="1:8">
      <c r="A58" s="325" t="s">
        <v>403</v>
      </c>
      <c r="B58" s="326">
        <f>'[2]Indexy-báze 2017_2021'!E207</f>
        <v>112.80076997112607</v>
      </c>
      <c r="C58" s="326">
        <f>'[2]Indexy-báze 2017_2021'!I207</f>
        <v>125.87892099906045</v>
      </c>
      <c r="D58" s="326">
        <f t="shared" si="5"/>
        <v>116.72240802675586</v>
      </c>
      <c r="E58" s="327">
        <f>D58/B58*100</f>
        <v>103.47660575068203</v>
      </c>
      <c r="F58" s="327">
        <f t="shared" si="1"/>
        <v>92.725936241244924</v>
      </c>
      <c r="G58" s="31"/>
      <c r="H58" s="31"/>
    </row>
    <row r="59" spans="1:8">
      <c r="A59" s="325" t="s">
        <v>404</v>
      </c>
      <c r="B59" s="326">
        <f>'[2]Indexy-báze 2017_2021'!E208</f>
        <v>112.99326275264677</v>
      </c>
      <c r="C59" s="326">
        <f>'[2]Indexy-báze 2017_2021'!I208</f>
        <v>126.37168758372631</v>
      </c>
      <c r="D59" s="326">
        <f t="shared" si="5"/>
        <v>116.72240802675586</v>
      </c>
      <c r="E59" s="327">
        <f>D59/B59*100</f>
        <v>103.30032533202669</v>
      </c>
      <c r="F59" s="327">
        <f t="shared" si="1"/>
        <v>92.364365989353885</v>
      </c>
      <c r="G59" s="31"/>
      <c r="H59" s="31"/>
    </row>
    <row r="60" spans="1:8">
      <c r="A60" s="325" t="s">
        <v>405</v>
      </c>
      <c r="B60" s="326">
        <f>'[2]Indexy-báze 2017_2021'!E209</f>
        <v>114.14821944177093</v>
      </c>
      <c r="C60" s="326">
        <f>'[2]Indexy-báze 2017_2021'!I209</f>
        <v>126.86638315622457</v>
      </c>
      <c r="D60" s="326">
        <f t="shared" si="5"/>
        <v>116.72240802675586</v>
      </c>
      <c r="E60" s="327">
        <f t="shared" si="6"/>
        <v>102.2551281111293</v>
      </c>
      <c r="F60" s="327">
        <f t="shared" si="1"/>
        <v>92.00420562397737</v>
      </c>
      <c r="G60" s="31"/>
      <c r="H60" s="31"/>
    </row>
    <row r="61" spans="1:8">
      <c r="A61" s="325" t="s">
        <v>406</v>
      </c>
      <c r="B61" s="326">
        <f>'[2]Indexy-báze 2017_2021'!E210</f>
        <v>114.34071222329162</v>
      </c>
      <c r="C61" s="326">
        <f>'[2]Indexy-báze 2017_2021'!I210</f>
        <v>127.3630152677857</v>
      </c>
      <c r="D61" s="326">
        <f t="shared" si="5"/>
        <v>116.72240802675586</v>
      </c>
      <c r="E61" s="327">
        <f t="shared" si="6"/>
        <v>102.08298143080754</v>
      </c>
      <c r="F61" s="327">
        <f t="shared" si="1"/>
        <v>91.645449647483971</v>
      </c>
      <c r="G61" s="31"/>
      <c r="H61" s="31"/>
    </row>
    <row r="62" spans="1:8">
      <c r="A62" s="322" t="s">
        <v>407</v>
      </c>
      <c r="B62" s="323">
        <f>'[2]Indexy-báze 2017_2021'!E211</f>
        <v>114.82194417709336</v>
      </c>
      <c r="C62" s="323">
        <f>'[2]Indexy-báze 2017_2021'!I211</f>
        <v>127.86159149920033</v>
      </c>
      <c r="D62" s="324">
        <f t="shared" si="5"/>
        <v>116.72240802675586</v>
      </c>
      <c r="E62" s="324">
        <f>D62/B62*100</f>
        <v>101.65513993277395</v>
      </c>
      <c r="F62" s="324">
        <f>D62/C62*100</f>
        <v>91.28809258367933</v>
      </c>
      <c r="G62" s="31"/>
      <c r="H62" s="31"/>
    </row>
    <row r="63" spans="1:8">
      <c r="A63" s="31"/>
      <c r="B63" s="31"/>
      <c r="C63" s="31"/>
      <c r="D63" s="31"/>
      <c r="E63" s="31"/>
      <c r="F63" s="31"/>
      <c r="G63" s="31"/>
      <c r="H63" s="31"/>
    </row>
    <row r="64" spans="1:8">
      <c r="A64" s="31"/>
      <c r="B64" s="31"/>
      <c r="C64" s="31"/>
      <c r="D64" s="31"/>
      <c r="E64" s="31"/>
      <c r="F64" s="31"/>
      <c r="G64" s="31"/>
      <c r="H64" s="31"/>
    </row>
    <row r="65" spans="1:8">
      <c r="A65" s="31"/>
      <c r="B65" s="31"/>
      <c r="C65" s="31"/>
      <c r="D65" s="31"/>
      <c r="E65" s="31"/>
      <c r="F65" s="31"/>
      <c r="G65" s="31"/>
      <c r="H65" s="31"/>
    </row>
    <row r="66" spans="1:8">
      <c r="A66" s="31"/>
      <c r="B66" s="31"/>
      <c r="C66" s="31"/>
      <c r="D66" s="31"/>
      <c r="E66" s="31"/>
      <c r="F66" s="31"/>
      <c r="G66" s="31"/>
      <c r="H66" s="31"/>
    </row>
    <row r="67" spans="1:8">
      <c r="A67" s="31"/>
      <c r="B67" s="31"/>
      <c r="C67" s="31"/>
      <c r="D67" s="31"/>
      <c r="E67" s="31"/>
      <c r="F67" s="31"/>
      <c r="G67" s="31"/>
      <c r="H67" s="31"/>
    </row>
    <row r="68" spans="1:8">
      <c r="A68" s="31"/>
      <c r="B68" s="31"/>
      <c r="C68" s="31"/>
      <c r="D68" s="31"/>
      <c r="E68" s="31"/>
      <c r="F68" s="31"/>
      <c r="G68" s="31"/>
      <c r="H68" s="31"/>
    </row>
    <row r="69" spans="1:8">
      <c r="A69" s="31"/>
      <c r="B69" s="31"/>
      <c r="C69" s="31"/>
      <c r="D69" s="31"/>
      <c r="E69" s="31"/>
      <c r="F69" s="31"/>
      <c r="G69" s="31"/>
      <c r="H69" s="31"/>
    </row>
    <row r="70" spans="1:8">
      <c r="A70" s="31"/>
      <c r="B70" s="31"/>
      <c r="C70" s="31"/>
      <c r="D70" s="31"/>
      <c r="E70" s="31"/>
      <c r="F70" s="31"/>
      <c r="G70" s="31"/>
      <c r="H70" s="31"/>
    </row>
    <row r="71" spans="1:8">
      <c r="A71" s="31"/>
      <c r="B71" s="31"/>
      <c r="C71" s="31"/>
      <c r="D71" s="31"/>
      <c r="E71" s="31"/>
      <c r="F71" s="31"/>
      <c r="G71" s="31"/>
      <c r="H71" s="31"/>
    </row>
    <row r="72" spans="1:8">
      <c r="A72" s="31"/>
      <c r="B72" s="31"/>
      <c r="C72" s="31"/>
      <c r="D72" s="31"/>
      <c r="E72" s="31"/>
      <c r="F72" s="31"/>
      <c r="G72" s="31"/>
      <c r="H72" s="31"/>
    </row>
    <row r="73" spans="1:8">
      <c r="A73" s="31"/>
      <c r="B73" s="31"/>
      <c r="C73" s="31"/>
      <c r="D73" s="31"/>
      <c r="E73" s="31"/>
      <c r="F73" s="31"/>
      <c r="G73" s="31"/>
      <c r="H73" s="31"/>
    </row>
    <row r="74" spans="1:8">
      <c r="A74" s="31"/>
      <c r="B74" s="31"/>
      <c r="C74" s="31"/>
      <c r="D74" s="31"/>
      <c r="E74" s="31"/>
      <c r="F74" s="31"/>
      <c r="G74" s="31"/>
      <c r="H74" s="31"/>
    </row>
    <row r="75" spans="1:8">
      <c r="A75" s="31"/>
      <c r="B75" s="31"/>
      <c r="C75" s="31"/>
      <c r="D75" s="31"/>
      <c r="E75" s="31"/>
      <c r="F75" s="31"/>
      <c r="G75" s="31"/>
      <c r="H75" s="31"/>
    </row>
    <row r="76" spans="1:8">
      <c r="A76" s="31"/>
      <c r="B76" s="31"/>
      <c r="C76" s="31"/>
      <c r="D76" s="31"/>
      <c r="E76" s="31"/>
      <c r="F76" s="31"/>
      <c r="G76" s="31"/>
      <c r="H76" s="31"/>
    </row>
    <row r="77" spans="1:8">
      <c r="A77" s="31"/>
      <c r="B77" s="31"/>
      <c r="C77" s="31"/>
      <c r="D77" s="31"/>
      <c r="E77" s="31"/>
      <c r="F77" s="31"/>
      <c r="G77" s="31"/>
      <c r="H77" s="31"/>
    </row>
    <row r="78" spans="1:8">
      <c r="A78" s="31"/>
      <c r="B78" s="31"/>
      <c r="C78" s="31"/>
      <c r="D78" s="31"/>
      <c r="E78" s="31"/>
      <c r="F78" s="31"/>
      <c r="G78" s="31"/>
      <c r="H78" s="31"/>
    </row>
    <row r="79" spans="1:8">
      <c r="A79" s="31"/>
      <c r="B79" s="31"/>
      <c r="C79" s="31"/>
      <c r="D79" s="31"/>
      <c r="E79" s="31"/>
      <c r="F79" s="31"/>
      <c r="G79" s="31"/>
      <c r="H79" s="31"/>
    </row>
    <row r="80" spans="1:8">
      <c r="A80" s="31"/>
      <c r="B80" s="31"/>
      <c r="C80" s="31"/>
      <c r="D80" s="31"/>
      <c r="E80" s="31"/>
      <c r="F80" s="31"/>
      <c r="G80" s="31"/>
      <c r="H80" s="31"/>
    </row>
    <row r="81" spans="1:8">
      <c r="A81" s="31"/>
      <c r="B81" s="31"/>
      <c r="C81" s="31"/>
      <c r="D81" s="31"/>
      <c r="E81" s="31"/>
      <c r="F81" s="31"/>
      <c r="G81" s="31"/>
      <c r="H81" s="31"/>
    </row>
    <row r="82" spans="1:8">
      <c r="A82" s="31"/>
      <c r="B82" s="31"/>
      <c r="C82" s="31"/>
      <c r="D82" s="31"/>
      <c r="E82" s="31"/>
      <c r="F82" s="31"/>
      <c r="G82" s="31"/>
      <c r="H82" s="31"/>
    </row>
    <row r="83" spans="1:8">
      <c r="A83" s="31"/>
      <c r="B83" s="31"/>
      <c r="C83" s="31"/>
      <c r="D83" s="31"/>
      <c r="E83" s="31"/>
      <c r="F83" s="31"/>
      <c r="G83" s="31"/>
      <c r="H83" s="31"/>
    </row>
    <row r="84" spans="1:8">
      <c r="A84" s="31"/>
      <c r="B84" s="31"/>
      <c r="C84" s="31"/>
      <c r="D84" s="31"/>
      <c r="E84" s="31"/>
      <c r="F84" s="31"/>
      <c r="G84" s="31"/>
      <c r="H84" s="31"/>
    </row>
    <row r="85" spans="1:8">
      <c r="A85" s="31"/>
      <c r="B85" s="31"/>
      <c r="C85" s="31"/>
      <c r="D85" s="31"/>
      <c r="E85" s="31"/>
      <c r="F85" s="31"/>
      <c r="G85" s="31"/>
      <c r="H85" s="31"/>
    </row>
    <row r="86" spans="1:8">
      <c r="A86" s="31"/>
      <c r="B86" s="31"/>
      <c r="C86" s="31"/>
      <c r="D86" s="31"/>
      <c r="E86" s="31"/>
      <c r="F86" s="31"/>
      <c r="G86" s="31"/>
      <c r="H86" s="31"/>
    </row>
    <row r="87" spans="1:8">
      <c r="A87" s="31"/>
      <c r="B87" s="31"/>
      <c r="C87" s="31"/>
      <c r="D87" s="31"/>
      <c r="E87" s="31"/>
      <c r="F87" s="31"/>
      <c r="G87" s="31"/>
      <c r="H87" s="31"/>
    </row>
    <row r="88" spans="1:8">
      <c r="A88" s="31"/>
      <c r="B88" s="31"/>
      <c r="C88" s="31"/>
      <c r="D88" s="31"/>
      <c r="E88" s="31"/>
      <c r="F88" s="31"/>
      <c r="G88" s="31"/>
      <c r="H88" s="31"/>
    </row>
    <row r="89" spans="1:8">
      <c r="A89" s="31"/>
      <c r="B89" s="31"/>
      <c r="C89" s="31"/>
      <c r="D89" s="31"/>
      <c r="E89" s="31"/>
      <c r="F89" s="31"/>
      <c r="G89" s="31"/>
      <c r="H89" s="31"/>
    </row>
    <row r="90" spans="1:8">
      <c r="A90" s="31"/>
      <c r="B90" s="31"/>
      <c r="C90" s="31"/>
      <c r="D90" s="31"/>
      <c r="E90" s="31"/>
      <c r="F90" s="31"/>
      <c r="G90" s="31"/>
      <c r="H90" s="31"/>
    </row>
    <row r="91" spans="1:8">
      <c r="A91" s="31"/>
      <c r="B91" s="31"/>
      <c r="C91" s="31"/>
      <c r="D91" s="31"/>
      <c r="E91" s="31"/>
      <c r="F91" s="31"/>
      <c r="G91" s="31"/>
      <c r="H91" s="31"/>
    </row>
    <row r="92" spans="1:8">
      <c r="A92" s="31"/>
      <c r="B92" s="31"/>
      <c r="C92" s="31"/>
      <c r="D92" s="31"/>
      <c r="E92" s="31"/>
      <c r="F92" s="31"/>
      <c r="G92" s="31"/>
      <c r="H92" s="31"/>
    </row>
    <row r="93" spans="1:8">
      <c r="A93" s="31"/>
      <c r="B93" s="31"/>
      <c r="C93" s="31"/>
      <c r="D93" s="31"/>
      <c r="E93" s="31"/>
      <c r="F93" s="31"/>
      <c r="G93" s="31"/>
      <c r="H93" s="31"/>
    </row>
    <row r="94" spans="1:8">
      <c r="A94" s="31"/>
      <c r="B94" s="31"/>
      <c r="C94" s="31"/>
      <c r="D94" s="31"/>
      <c r="E94" s="31"/>
      <c r="F94" s="31"/>
      <c r="G94" s="31"/>
      <c r="H94" s="31"/>
    </row>
    <row r="95" spans="1:8">
      <c r="A95" s="31"/>
      <c r="B95" s="31"/>
      <c r="C95" s="31"/>
      <c r="D95" s="31"/>
      <c r="E95" s="31"/>
      <c r="F95" s="31"/>
      <c r="G95" s="31"/>
      <c r="H95" s="31"/>
    </row>
    <row r="96" spans="1:8">
      <c r="A96" s="31"/>
      <c r="B96" s="31"/>
      <c r="C96" s="31"/>
      <c r="D96" s="31"/>
      <c r="E96" s="31"/>
      <c r="F96" s="31"/>
      <c r="G96" s="31"/>
      <c r="H96" s="31"/>
    </row>
    <row r="97" spans="1:8">
      <c r="A97" s="31"/>
      <c r="B97" s="31"/>
      <c r="C97" s="31"/>
      <c r="D97" s="31"/>
      <c r="E97" s="31"/>
      <c r="F97" s="31"/>
      <c r="G97" s="31"/>
      <c r="H97" s="31"/>
    </row>
    <row r="98" spans="1:8">
      <c r="A98" s="31"/>
      <c r="B98" s="31"/>
      <c r="C98" s="31"/>
      <c r="D98" s="31"/>
      <c r="E98" s="31"/>
      <c r="F98" s="31"/>
      <c r="G98" s="31"/>
      <c r="H98" s="31"/>
    </row>
    <row r="99" spans="1:8">
      <c r="A99" s="31"/>
      <c r="B99" s="31"/>
      <c r="C99" s="31"/>
      <c r="D99" s="31"/>
      <c r="E99" s="31"/>
      <c r="F99" s="31"/>
      <c r="G99" s="31"/>
      <c r="H99" s="31"/>
    </row>
    <row r="100" spans="1:8">
      <c r="A100" s="31"/>
      <c r="G100" s="31"/>
      <c r="H100" s="31"/>
    </row>
    <row r="101" spans="1:8">
      <c r="A101" s="31"/>
      <c r="G101" s="31"/>
      <c r="H101" s="31"/>
    </row>
    <row r="102" spans="1:8">
      <c r="A102" s="31"/>
      <c r="G102" s="31"/>
      <c r="H102" s="31"/>
    </row>
    <row r="103" spans="1:8">
      <c r="A103" s="31"/>
      <c r="G103" s="31"/>
      <c r="H103" s="31"/>
    </row>
    <row r="104" spans="1:8">
      <c r="A104" s="31"/>
      <c r="G104" s="31"/>
      <c r="H104" s="31"/>
    </row>
    <row r="105" spans="1:8">
      <c r="G105" s="31"/>
      <c r="H105" s="31"/>
    </row>
    <row r="106" spans="1:8">
      <c r="G106" s="31"/>
      <c r="H106" s="31"/>
    </row>
    <row r="107" spans="1:8">
      <c r="G107" s="31"/>
      <c r="H107" s="31"/>
    </row>
    <row r="108" spans="1:8">
      <c r="G108" s="31"/>
      <c r="H108" s="31"/>
    </row>
    <row r="109" spans="1:8">
      <c r="G109" s="31"/>
      <c r="H109" s="31"/>
    </row>
    <row r="110" spans="1:8">
      <c r="G110" s="31"/>
      <c r="H110" s="31"/>
    </row>
    <row r="111" spans="1:8">
      <c r="G111" s="31"/>
      <c r="H111" s="31"/>
    </row>
  </sheetData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CD7A-CAC1-4204-91E4-EB564249A2F3}">
  <sheetPr>
    <tabColor theme="5" tint="0.79998168889431442"/>
    <pageSetUpPr fitToPage="1"/>
  </sheetPr>
  <dimension ref="A1:H8"/>
  <sheetViews>
    <sheetView workbookViewId="0">
      <selection activeCell="M31" sqref="M31"/>
    </sheetView>
  </sheetViews>
  <sheetFormatPr defaultColWidth="11.19921875" defaultRowHeight="15.6"/>
  <cols>
    <col min="1" max="16384" width="11.19921875" style="35"/>
  </cols>
  <sheetData>
    <row r="1" spans="1:8">
      <c r="B1" s="36" t="s">
        <v>138</v>
      </c>
      <c r="G1" s="242"/>
      <c r="H1" s="243"/>
    </row>
    <row r="2" spans="1:8">
      <c r="A2" s="38">
        <v>2017</v>
      </c>
      <c r="B2" s="380">
        <v>0.16081009231158355</v>
      </c>
      <c r="C2" s="42"/>
      <c r="G2" s="242"/>
      <c r="H2" s="242"/>
    </row>
    <row r="3" spans="1:8">
      <c r="A3" s="38">
        <v>2018</v>
      </c>
      <c r="B3" s="380">
        <v>0.14725230696550032</v>
      </c>
      <c r="C3" s="42"/>
      <c r="G3" s="242"/>
      <c r="H3" s="242"/>
    </row>
    <row r="4" spans="1:8">
      <c r="A4" s="38">
        <v>2019</v>
      </c>
      <c r="B4" s="380">
        <v>7.6062734757675582E-2</v>
      </c>
      <c r="C4" s="42"/>
      <c r="F4" s="42"/>
      <c r="G4" s="242"/>
      <c r="H4" s="242"/>
    </row>
    <row r="5" spans="1:8">
      <c r="A5" s="38">
        <v>2020</v>
      </c>
      <c r="B5" s="380">
        <v>4.5579827206535868E-2</v>
      </c>
      <c r="C5" s="42"/>
      <c r="D5" s="38"/>
      <c r="E5" s="39"/>
      <c r="F5" s="43"/>
      <c r="G5" s="242"/>
      <c r="H5" s="242"/>
    </row>
    <row r="6" spans="1:8">
      <c r="A6" s="38">
        <v>2021</v>
      </c>
      <c r="B6" s="380">
        <v>3.0731613714438111E-2</v>
      </c>
      <c r="C6" s="42"/>
      <c r="D6" s="43"/>
      <c r="E6" s="43"/>
      <c r="F6" s="43"/>
      <c r="G6" s="244"/>
      <c r="H6" s="245"/>
    </row>
    <row r="7" spans="1:8">
      <c r="D7" s="43"/>
      <c r="E7" s="43"/>
      <c r="F7" s="43"/>
      <c r="G7" s="43"/>
      <c r="H7" s="43"/>
    </row>
    <row r="8" spans="1:8">
      <c r="A8" s="40" t="s">
        <v>424</v>
      </c>
      <c r="H8" s="129" t="s">
        <v>305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8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71AB-F36B-4D14-95B9-F70D4BDB3339}">
  <sheetPr>
    <tabColor theme="5" tint="0.59999389629810485"/>
    <pageSetUpPr fitToPage="1"/>
  </sheetPr>
  <dimension ref="A1:H8"/>
  <sheetViews>
    <sheetView workbookViewId="0">
      <selection activeCell="M28" sqref="M28"/>
    </sheetView>
  </sheetViews>
  <sheetFormatPr defaultColWidth="11.19921875" defaultRowHeight="15.6"/>
  <cols>
    <col min="1" max="16384" width="11.19921875" style="35"/>
  </cols>
  <sheetData>
    <row r="1" spans="1:8">
      <c r="B1" s="36" t="s">
        <v>138</v>
      </c>
      <c r="G1" s="242"/>
      <c r="H1" s="243"/>
    </row>
    <row r="2" spans="1:8">
      <c r="A2" s="38">
        <v>2017</v>
      </c>
      <c r="B2" s="380">
        <v>0.10684883542345477</v>
      </c>
      <c r="C2" s="42"/>
      <c r="G2" s="242"/>
      <c r="H2" s="242"/>
    </row>
    <row r="3" spans="1:8">
      <c r="A3" s="38">
        <v>2018</v>
      </c>
      <c r="B3" s="380">
        <v>7.780533181153039E-2</v>
      </c>
      <c r="C3" s="42"/>
      <c r="G3" s="242"/>
      <c r="H3" s="242"/>
    </row>
    <row r="4" spans="1:8">
      <c r="A4" s="38">
        <v>2019</v>
      </c>
      <c r="B4" s="380">
        <v>6.7213159394890226E-2</v>
      </c>
      <c r="C4" s="42"/>
      <c r="F4" s="42"/>
      <c r="G4" s="242"/>
      <c r="H4" s="242"/>
    </row>
    <row r="5" spans="1:8">
      <c r="A5" s="38">
        <v>2020</v>
      </c>
      <c r="B5" s="380">
        <v>4.5688541628115698E-2</v>
      </c>
      <c r="C5" s="42"/>
      <c r="E5" s="38"/>
      <c r="F5" s="39"/>
      <c r="G5" s="242"/>
      <c r="H5" s="242"/>
    </row>
    <row r="6" spans="1:8">
      <c r="A6" s="38">
        <v>2021</v>
      </c>
      <c r="B6" s="380">
        <v>3.5848584026669628E-2</v>
      </c>
      <c r="C6" s="42"/>
      <c r="D6" s="43"/>
      <c r="E6" s="43"/>
      <c r="F6" s="43"/>
      <c r="G6" s="244"/>
      <c r="H6" s="245"/>
    </row>
    <row r="7" spans="1:8">
      <c r="D7" s="43"/>
      <c r="E7" s="43"/>
      <c r="F7" s="43"/>
      <c r="G7" s="43"/>
      <c r="H7" s="129" t="s">
        <v>305</v>
      </c>
    </row>
    <row r="8" spans="1:8">
      <c r="A8" s="40" t="s">
        <v>425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8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6641D-D99F-4032-A20F-CE974D245A3E}">
  <sheetPr>
    <tabColor theme="5" tint="-0.499984740745262"/>
  </sheetPr>
  <dimension ref="A1:H8"/>
  <sheetViews>
    <sheetView topLeftCell="A7" workbookViewId="0">
      <selection activeCell="J31" sqref="J31"/>
    </sheetView>
  </sheetViews>
  <sheetFormatPr defaultColWidth="11.19921875" defaultRowHeight="15.6"/>
  <cols>
    <col min="1" max="16384" width="11.19921875" style="35"/>
  </cols>
  <sheetData>
    <row r="1" spans="1:8">
      <c r="A1" s="36"/>
      <c r="B1" s="36" t="s">
        <v>138</v>
      </c>
      <c r="G1" s="242"/>
      <c r="H1" s="243"/>
    </row>
    <row r="2" spans="1:8">
      <c r="A2" s="38">
        <v>2017</v>
      </c>
      <c r="B2" s="64">
        <v>0.13475840867336061</v>
      </c>
      <c r="G2" s="242"/>
      <c r="H2" s="242"/>
    </row>
    <row r="3" spans="1:8">
      <c r="A3" s="38">
        <v>2018</v>
      </c>
      <c r="B3" s="64">
        <v>0.10036965849638985</v>
      </c>
      <c r="G3" s="242"/>
      <c r="H3" s="242"/>
    </row>
    <row r="4" spans="1:8">
      <c r="A4" s="38">
        <v>2019</v>
      </c>
      <c r="B4" s="64">
        <v>7.0336787821473901E-2</v>
      </c>
      <c r="G4" s="242"/>
      <c r="H4" s="242"/>
    </row>
    <row r="5" spans="1:8">
      <c r="A5" s="38">
        <v>2020</v>
      </c>
      <c r="B5" s="64">
        <v>4.4200864366171128E-2</v>
      </c>
      <c r="D5" s="38"/>
      <c r="E5" s="39"/>
      <c r="G5" s="242"/>
      <c r="H5" s="242"/>
    </row>
    <row r="6" spans="1:8">
      <c r="A6" s="38">
        <v>2021</v>
      </c>
      <c r="B6" s="380">
        <v>3.1477143824683806E-2</v>
      </c>
      <c r="D6" s="43"/>
      <c r="E6" s="43"/>
      <c r="F6" s="43"/>
      <c r="G6" s="244"/>
      <c r="H6" s="245"/>
    </row>
    <row r="7" spans="1:8">
      <c r="D7" s="43"/>
      <c r="E7" s="43"/>
      <c r="F7" s="43"/>
      <c r="G7" s="43"/>
      <c r="H7" s="43"/>
    </row>
    <row r="8" spans="1:8">
      <c r="B8" s="40" t="s">
        <v>306</v>
      </c>
      <c r="H8" s="42" t="s">
        <v>305</v>
      </c>
    </row>
  </sheetData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64A6-95CA-4A0D-BCA7-E38E58C20ABA}">
  <sheetPr>
    <tabColor theme="5" tint="-0.499984740745262"/>
  </sheetPr>
  <dimension ref="A1:H8"/>
  <sheetViews>
    <sheetView workbookViewId="0">
      <selection activeCell="J28" sqref="J28"/>
    </sheetView>
  </sheetViews>
  <sheetFormatPr defaultColWidth="11.19921875" defaultRowHeight="15.6"/>
  <cols>
    <col min="1" max="16384" width="11.19921875" style="35"/>
  </cols>
  <sheetData>
    <row r="1" spans="1:8">
      <c r="B1" s="36" t="s">
        <v>138</v>
      </c>
      <c r="H1" s="37"/>
    </row>
    <row r="2" spans="1:8">
      <c r="A2" s="38">
        <v>2017</v>
      </c>
      <c r="B2" s="64">
        <v>0.11605479513390188</v>
      </c>
    </row>
    <row r="3" spans="1:8">
      <c r="A3" s="38">
        <v>2018</v>
      </c>
      <c r="B3" s="64">
        <v>0.16260456838214934</v>
      </c>
    </row>
    <row r="4" spans="1:8">
      <c r="A4" s="38">
        <v>2019</v>
      </c>
      <c r="B4" s="64">
        <v>0.134148440824021</v>
      </c>
    </row>
    <row r="5" spans="1:8">
      <c r="A5" s="38">
        <v>2020</v>
      </c>
      <c r="B5" s="64">
        <v>9.4695964955738676E-2</v>
      </c>
      <c r="D5" s="38"/>
      <c r="E5" s="39"/>
    </row>
    <row r="6" spans="1:8">
      <c r="A6" s="38">
        <v>2021</v>
      </c>
      <c r="B6" s="380">
        <v>6.7204673021789632E-2</v>
      </c>
      <c r="D6" s="43"/>
      <c r="E6" s="43"/>
      <c r="F6" s="43"/>
    </row>
    <row r="7" spans="1:8">
      <c r="D7" s="43"/>
      <c r="E7" s="43"/>
      <c r="F7" s="43"/>
      <c r="G7" s="43"/>
      <c r="H7" s="43"/>
    </row>
    <row r="8" spans="1:8">
      <c r="B8" s="40" t="s">
        <v>307</v>
      </c>
      <c r="H8" s="42" t="s">
        <v>305</v>
      </c>
    </row>
  </sheetData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C6EB-8BB2-4039-8F4B-E3095B2F4D71}">
  <sheetPr>
    <tabColor theme="9" tint="-0.249977111117893"/>
    <pageSetUpPr fitToPage="1"/>
  </sheetPr>
  <dimension ref="A1:G7"/>
  <sheetViews>
    <sheetView workbookViewId="0">
      <selection activeCell="H3" sqref="H3"/>
    </sheetView>
  </sheetViews>
  <sheetFormatPr defaultColWidth="9" defaultRowHeight="14.4"/>
  <cols>
    <col min="1" max="1" width="20.19921875" style="131" customWidth="1"/>
    <col min="2" max="16384" width="9" style="131"/>
  </cols>
  <sheetData>
    <row r="1" spans="1:7" ht="15.6">
      <c r="A1" s="130"/>
      <c r="G1" s="132"/>
    </row>
    <row r="2" spans="1:7">
      <c r="A2" s="133" t="s">
        <v>139</v>
      </c>
    </row>
    <row r="3" spans="1:7" ht="52.5" customHeight="1">
      <c r="A3" s="134" t="s">
        <v>140</v>
      </c>
      <c r="B3" s="135" t="s">
        <v>308</v>
      </c>
      <c r="C3" s="135" t="s">
        <v>309</v>
      </c>
      <c r="D3" s="135" t="s">
        <v>468</v>
      </c>
      <c r="E3" s="136" t="s">
        <v>469</v>
      </c>
      <c r="F3" s="136" t="s">
        <v>470</v>
      </c>
      <c r="G3" s="137"/>
    </row>
    <row r="4" spans="1:7">
      <c r="A4" s="133" t="s">
        <v>141</v>
      </c>
      <c r="B4" s="388">
        <v>2017</v>
      </c>
      <c r="C4" s="388">
        <v>2018</v>
      </c>
      <c r="D4" s="388">
        <v>2019</v>
      </c>
      <c r="E4" s="389">
        <v>2020</v>
      </c>
      <c r="F4" s="389">
        <v>2021</v>
      </c>
      <c r="G4" s="138"/>
    </row>
    <row r="5" spans="1:7">
      <c r="A5" s="131" t="s">
        <v>142</v>
      </c>
      <c r="B5" s="139">
        <v>777</v>
      </c>
      <c r="C5" s="139">
        <v>777</v>
      </c>
      <c r="D5" s="139">
        <v>725</v>
      </c>
      <c r="E5" s="140">
        <v>675</v>
      </c>
      <c r="F5" s="140">
        <v>600</v>
      </c>
      <c r="G5" s="141"/>
    </row>
    <row r="7" spans="1:7" ht="15.6">
      <c r="A7" s="130" t="s">
        <v>467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61B4-F99E-4EED-93C2-8EBD2B3E5718}">
  <sheetPr>
    <tabColor theme="9" tint="-0.249977111117893"/>
    <pageSetUpPr fitToPage="1"/>
  </sheetPr>
  <dimension ref="A1:I12"/>
  <sheetViews>
    <sheetView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B3" sqref="B3:F9"/>
    </sheetView>
  </sheetViews>
  <sheetFormatPr defaultColWidth="9" defaultRowHeight="14.4"/>
  <cols>
    <col min="1" max="1" width="27.69921875" style="143" customWidth="1"/>
    <col min="2" max="6" width="6.3984375" style="143" customWidth="1"/>
    <col min="7" max="8" width="7.59765625" style="143" customWidth="1"/>
    <col min="9" max="16384" width="9" style="143"/>
  </cols>
  <sheetData>
    <row r="1" spans="1:9">
      <c r="A1" s="142" t="s">
        <v>248</v>
      </c>
      <c r="H1" s="144"/>
      <c r="I1" s="144"/>
    </row>
    <row r="2" spans="1:9" ht="15" thickBot="1">
      <c r="A2" s="145" t="s">
        <v>249</v>
      </c>
    </row>
    <row r="3" spans="1:9" ht="16.2" thickBot="1">
      <c r="A3" s="284" t="s">
        <v>239</v>
      </c>
      <c r="B3" s="390">
        <v>2017</v>
      </c>
      <c r="C3" s="391">
        <v>2018</v>
      </c>
      <c r="D3" s="390">
        <v>2019</v>
      </c>
      <c r="E3" s="390">
        <v>2020</v>
      </c>
      <c r="F3" s="392">
        <v>2021</v>
      </c>
      <c r="G3" s="146"/>
    </row>
    <row r="4" spans="1:9">
      <c r="A4" s="147" t="s">
        <v>143</v>
      </c>
      <c r="B4" s="393">
        <v>27</v>
      </c>
      <c r="C4" s="394">
        <v>28</v>
      </c>
      <c r="D4" s="395">
        <v>26</v>
      </c>
      <c r="E4" s="393">
        <v>28</v>
      </c>
      <c r="F4" s="396">
        <v>29</v>
      </c>
      <c r="G4" s="148"/>
      <c r="H4" s="148"/>
    </row>
    <row r="5" spans="1:9">
      <c r="A5" s="147" t="s">
        <v>144</v>
      </c>
      <c r="B5" s="393">
        <v>35</v>
      </c>
      <c r="C5" s="394">
        <v>36</v>
      </c>
      <c r="D5" s="395">
        <v>32</v>
      </c>
      <c r="E5" s="393">
        <v>30</v>
      </c>
      <c r="F5" s="396">
        <v>35</v>
      </c>
      <c r="G5" s="148"/>
      <c r="H5" s="148"/>
    </row>
    <row r="6" spans="1:9">
      <c r="A6" s="147" t="s">
        <v>145</v>
      </c>
      <c r="B6" s="393">
        <v>32</v>
      </c>
      <c r="C6" s="394">
        <v>32</v>
      </c>
      <c r="D6" s="395">
        <v>31</v>
      </c>
      <c r="E6" s="393">
        <v>33</v>
      </c>
      <c r="F6" s="396">
        <v>33</v>
      </c>
      <c r="G6" s="148"/>
      <c r="H6" s="148"/>
    </row>
    <row r="7" spans="1:9">
      <c r="A7" s="147" t="s">
        <v>146</v>
      </c>
      <c r="B7" s="393">
        <v>33</v>
      </c>
      <c r="C7" s="394">
        <v>36</v>
      </c>
      <c r="D7" s="395">
        <v>31</v>
      </c>
      <c r="E7" s="393">
        <v>31</v>
      </c>
      <c r="F7" s="396">
        <v>33</v>
      </c>
      <c r="G7" s="148"/>
      <c r="H7" s="148"/>
    </row>
    <row r="8" spans="1:9">
      <c r="A8" s="147" t="s">
        <v>147</v>
      </c>
      <c r="B8" s="393">
        <v>36</v>
      </c>
      <c r="C8" s="394">
        <v>37</v>
      </c>
      <c r="D8" s="395">
        <v>33</v>
      </c>
      <c r="E8" s="393">
        <v>32</v>
      </c>
      <c r="F8" s="396">
        <v>37</v>
      </c>
      <c r="G8" s="148"/>
      <c r="H8" s="148"/>
    </row>
    <row r="9" spans="1:9" ht="15" thickBot="1">
      <c r="A9" s="147" t="s">
        <v>148</v>
      </c>
      <c r="B9" s="393">
        <v>32</v>
      </c>
      <c r="C9" s="394">
        <v>33</v>
      </c>
      <c r="D9" s="395">
        <v>35</v>
      </c>
      <c r="E9" s="397">
        <v>35</v>
      </c>
      <c r="F9" s="398">
        <v>36</v>
      </c>
      <c r="G9" s="148"/>
      <c r="H9" s="148"/>
    </row>
    <row r="10" spans="1:9">
      <c r="A10" s="149"/>
      <c r="B10" s="150"/>
      <c r="C10" s="150"/>
      <c r="D10" s="150"/>
      <c r="E10" s="150"/>
      <c r="F10" s="150"/>
      <c r="G10" s="151"/>
      <c r="H10" s="152"/>
    </row>
    <row r="11" spans="1:9">
      <c r="A11" s="142"/>
      <c r="B11" s="153"/>
      <c r="C11" s="153"/>
      <c r="D11" s="153"/>
      <c r="E11" s="153"/>
      <c r="F11" s="153"/>
      <c r="G11" s="153"/>
    </row>
    <row r="12" spans="1:9">
      <c r="A12" s="142" t="s">
        <v>310</v>
      </c>
    </row>
  </sheetData>
  <printOptions horizontalCentered="1"/>
  <pageMargins left="0.51181102362204722" right="0.31496062992125984" top="0.78740157480314965" bottom="0.78740157480314965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97DB3-36CD-47F1-A4C6-64FC5CE7DB9A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E5" sqref="E5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4" ht="15.6">
      <c r="A1" s="154" t="s">
        <v>149</v>
      </c>
      <c r="N1" s="144"/>
    </row>
    <row r="2" spans="1:14">
      <c r="A2" s="145" t="s">
        <v>240</v>
      </c>
      <c r="B2" s="155"/>
    </row>
    <row r="3" spans="1:14" ht="15.6">
      <c r="B3" s="156"/>
      <c r="E3" s="282" t="s">
        <v>426</v>
      </c>
      <c r="K3" s="157"/>
    </row>
    <row r="4" spans="1:14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4">
      <c r="A5" s="145" t="s">
        <v>150</v>
      </c>
      <c r="B5" s="158" t="s">
        <v>151</v>
      </c>
      <c r="C5" s="159" t="s">
        <v>152</v>
      </c>
    </row>
    <row r="6" spans="1:14">
      <c r="A6" s="143" t="s">
        <v>192</v>
      </c>
      <c r="B6" s="160">
        <v>106.38421440308231</v>
      </c>
      <c r="C6" s="143">
        <v>1</v>
      </c>
    </row>
    <row r="7" spans="1:14">
      <c r="A7" s="143" t="s">
        <v>155</v>
      </c>
      <c r="B7" s="160">
        <v>113.06905816920263</v>
      </c>
      <c r="C7" s="143">
        <v>2</v>
      </c>
    </row>
    <row r="8" spans="1:14">
      <c r="A8" s="143" t="s">
        <v>153</v>
      </c>
      <c r="B8" s="160">
        <v>125.05045081897363</v>
      </c>
      <c r="C8" s="143">
        <v>3</v>
      </c>
    </row>
    <row r="9" spans="1:14">
      <c r="A9" s="143" t="s">
        <v>159</v>
      </c>
      <c r="B9" s="160">
        <v>133.79142477019838</v>
      </c>
      <c r="C9" s="143">
        <v>4</v>
      </c>
    </row>
    <row r="10" spans="1:14">
      <c r="A10" s="143" t="s">
        <v>163</v>
      </c>
      <c r="B10" s="160">
        <v>141.05468313851622</v>
      </c>
      <c r="C10" s="143">
        <v>5</v>
      </c>
    </row>
    <row r="11" spans="1:14">
      <c r="A11" s="143" t="s">
        <v>156</v>
      </c>
      <c r="B11" s="160">
        <v>147.6592301737565</v>
      </c>
      <c r="C11" s="143">
        <v>6</v>
      </c>
    </row>
    <row r="12" spans="1:14">
      <c r="A12" s="143" t="s">
        <v>206</v>
      </c>
      <c r="B12" s="160">
        <v>150.22493071077082</v>
      </c>
      <c r="C12" s="143">
        <v>7</v>
      </c>
    </row>
    <row r="13" spans="1:14">
      <c r="A13" s="143" t="s">
        <v>154</v>
      </c>
      <c r="B13" s="160">
        <v>152.36099825483848</v>
      </c>
      <c r="C13" s="143">
        <v>8</v>
      </c>
    </row>
    <row r="14" spans="1:14">
      <c r="A14" s="143" t="s">
        <v>183</v>
      </c>
      <c r="B14" s="160">
        <v>162.6209691594558</v>
      </c>
      <c r="C14" s="143">
        <v>9</v>
      </c>
    </row>
    <row r="15" spans="1:14">
      <c r="A15" s="143" t="s">
        <v>311</v>
      </c>
      <c r="B15" s="160">
        <v>176.8447021481843</v>
      </c>
      <c r="C15" s="143">
        <v>10</v>
      </c>
    </row>
    <row r="16" spans="1:14">
      <c r="A16" s="143" t="s">
        <v>160</v>
      </c>
      <c r="B16" s="160">
        <v>195.33181435739476</v>
      </c>
      <c r="C16" s="143">
        <v>11</v>
      </c>
    </row>
    <row r="17" spans="1:3">
      <c r="A17" s="143" t="s">
        <v>197</v>
      </c>
      <c r="B17" s="160">
        <v>196.84472713129767</v>
      </c>
      <c r="C17" s="143">
        <v>12</v>
      </c>
    </row>
    <row r="18" spans="1:3">
      <c r="A18" s="143" t="s">
        <v>166</v>
      </c>
      <c r="B18" s="160">
        <v>198.00417526002167</v>
      </c>
      <c r="C18" s="143">
        <v>13</v>
      </c>
    </row>
    <row r="19" spans="1:3">
      <c r="A19" s="143" t="s">
        <v>189</v>
      </c>
      <c r="B19" s="160">
        <v>209.12218803131111</v>
      </c>
      <c r="C19" s="143">
        <v>14</v>
      </c>
    </row>
    <row r="20" spans="1:3">
      <c r="A20" s="143" t="s">
        <v>169</v>
      </c>
      <c r="B20" s="160">
        <v>220.62173556106842</v>
      </c>
      <c r="C20" s="143">
        <v>15</v>
      </c>
    </row>
    <row r="21" spans="1:3">
      <c r="A21" s="143" t="s">
        <v>170</v>
      </c>
      <c r="B21" s="160">
        <v>226.47741200539681</v>
      </c>
      <c r="C21" s="143">
        <v>16</v>
      </c>
    </row>
    <row r="22" spans="1:3">
      <c r="A22" s="143" t="s">
        <v>158</v>
      </c>
      <c r="B22" s="160">
        <v>238.21357757070342</v>
      </c>
      <c r="C22" s="143">
        <v>17</v>
      </c>
    </row>
    <row r="23" spans="1:3">
      <c r="A23" s="143" t="s">
        <v>167</v>
      </c>
      <c r="B23" s="160">
        <v>238.95846646262856</v>
      </c>
      <c r="C23" s="143">
        <v>18</v>
      </c>
    </row>
    <row r="24" spans="1:3">
      <c r="A24" s="143" t="s">
        <v>173</v>
      </c>
      <c r="B24" s="160">
        <v>241.78631772353782</v>
      </c>
      <c r="C24" s="143">
        <v>19</v>
      </c>
    </row>
    <row r="25" spans="1:3">
      <c r="A25" s="143" t="s">
        <v>162</v>
      </c>
      <c r="B25" s="160">
        <v>247.07348125590485</v>
      </c>
      <c r="C25" s="143">
        <v>20</v>
      </c>
    </row>
    <row r="26" spans="1:3">
      <c r="A26" s="143" t="s">
        <v>312</v>
      </c>
      <c r="B26" s="160">
        <v>275.13087090455207</v>
      </c>
      <c r="C26" s="143">
        <v>21</v>
      </c>
    </row>
    <row r="27" spans="1:3">
      <c r="A27" s="143" t="s">
        <v>195</v>
      </c>
      <c r="B27" s="160">
        <v>279.09954236904707</v>
      </c>
      <c r="C27" s="143">
        <v>22</v>
      </c>
    </row>
    <row r="28" spans="1:3">
      <c r="A28" s="143" t="s">
        <v>175</v>
      </c>
      <c r="B28" s="160">
        <v>301.14264150943393</v>
      </c>
      <c r="C28" s="143">
        <v>23</v>
      </c>
    </row>
    <row r="29" spans="1:3">
      <c r="A29" s="143" t="s">
        <v>177</v>
      </c>
      <c r="B29" s="160">
        <v>322.73805645267919</v>
      </c>
      <c r="C29" s="143">
        <v>24</v>
      </c>
    </row>
    <row r="30" spans="1:3">
      <c r="A30" s="143" t="s">
        <v>178</v>
      </c>
      <c r="B30" s="160">
        <v>349.17907165439078</v>
      </c>
      <c r="C30" s="143">
        <v>25</v>
      </c>
    </row>
    <row r="31" spans="1:3">
      <c r="A31" s="143" t="s">
        <v>191</v>
      </c>
      <c r="B31" s="160">
        <v>349.51689480823779</v>
      </c>
      <c r="C31" s="143">
        <v>26</v>
      </c>
    </row>
    <row r="32" spans="1:3">
      <c r="A32" s="143" t="s">
        <v>179</v>
      </c>
      <c r="B32" s="160">
        <v>368.7962572263454</v>
      </c>
      <c r="C32" s="143">
        <v>27</v>
      </c>
    </row>
    <row r="33" spans="1:3">
      <c r="A33" s="143" t="s">
        <v>185</v>
      </c>
      <c r="B33" s="160">
        <v>414.30222032969107</v>
      </c>
      <c r="C33" s="143">
        <v>28</v>
      </c>
    </row>
    <row r="34" spans="1:3">
      <c r="A34" s="399" t="s">
        <v>171</v>
      </c>
      <c r="B34" s="400">
        <v>454.54545454545456</v>
      </c>
      <c r="C34" s="399">
        <v>29</v>
      </c>
    </row>
    <row r="35" spans="1:3">
      <c r="A35" s="143" t="s">
        <v>313</v>
      </c>
      <c r="B35" s="160">
        <v>476.52078589783304</v>
      </c>
      <c r="C35" s="143">
        <v>30</v>
      </c>
    </row>
    <row r="36" spans="1:3">
      <c r="A36" s="143" t="s">
        <v>193</v>
      </c>
      <c r="B36" s="160">
        <v>566.81126260130054</v>
      </c>
      <c r="C36" s="143">
        <v>31</v>
      </c>
    </row>
    <row r="37" spans="1:3">
      <c r="A37" s="143" t="s">
        <v>190</v>
      </c>
      <c r="B37" s="160">
        <v>664.92834758764775</v>
      </c>
      <c r="C37" s="143">
        <v>32</v>
      </c>
    </row>
    <row r="38" spans="1:3">
      <c r="A38" s="143" t="s">
        <v>181</v>
      </c>
      <c r="B38" s="160">
        <v>738.89796344624324</v>
      </c>
      <c r="C38" s="143">
        <v>33</v>
      </c>
    </row>
    <row r="39" spans="1:3">
      <c r="A39" s="143" t="s">
        <v>314</v>
      </c>
      <c r="B39" s="160">
        <v>882.28385715820127</v>
      </c>
      <c r="C39" s="143">
        <v>34</v>
      </c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A5D74-0A36-4DC9-8E0A-5D62B3050453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E5" sqref="E5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4" ht="15.6">
      <c r="A1" s="154" t="s">
        <v>149</v>
      </c>
      <c r="N1" s="144"/>
    </row>
    <row r="2" spans="1:14">
      <c r="A2" s="145" t="s">
        <v>240</v>
      </c>
      <c r="B2" s="155"/>
    </row>
    <row r="3" spans="1:14" ht="15.6">
      <c r="E3" s="282" t="s">
        <v>427</v>
      </c>
      <c r="K3" s="157"/>
    </row>
    <row r="4" spans="1:14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4">
      <c r="A5" s="143" t="s">
        <v>153</v>
      </c>
      <c r="B5" s="160">
        <v>125.05045081897363</v>
      </c>
      <c r="C5" s="143">
        <v>1</v>
      </c>
    </row>
    <row r="6" spans="1:14">
      <c r="A6" s="143" t="s">
        <v>206</v>
      </c>
      <c r="B6" s="160">
        <v>150.22493071077082</v>
      </c>
      <c r="C6" s="143">
        <v>2</v>
      </c>
    </row>
    <row r="7" spans="1:14">
      <c r="A7" s="143" t="s">
        <v>159</v>
      </c>
      <c r="B7" s="160">
        <v>160.54970972423806</v>
      </c>
      <c r="C7" s="143">
        <v>3</v>
      </c>
    </row>
    <row r="8" spans="1:14">
      <c r="A8" s="143" t="s">
        <v>192</v>
      </c>
      <c r="B8" s="160">
        <v>172.09211153439787</v>
      </c>
      <c r="C8" s="143">
        <v>4</v>
      </c>
    </row>
    <row r="9" spans="1:14">
      <c r="A9" s="143" t="s">
        <v>155</v>
      </c>
      <c r="B9" s="160">
        <v>188.15006354628241</v>
      </c>
      <c r="C9" s="143">
        <v>5</v>
      </c>
    </row>
    <row r="10" spans="1:14">
      <c r="A10" s="143" t="s">
        <v>197</v>
      </c>
      <c r="B10" s="160">
        <v>196.84472713129767</v>
      </c>
      <c r="C10" s="143">
        <v>6</v>
      </c>
    </row>
    <row r="11" spans="1:14">
      <c r="A11" s="143" t="s">
        <v>166</v>
      </c>
      <c r="B11" s="160">
        <v>198.00417526002167</v>
      </c>
      <c r="C11" s="143">
        <v>7</v>
      </c>
    </row>
    <row r="12" spans="1:14">
      <c r="A12" s="143" t="s">
        <v>189</v>
      </c>
      <c r="B12" s="160">
        <v>209.12218803131111</v>
      </c>
      <c r="C12" s="143">
        <v>8</v>
      </c>
    </row>
    <row r="13" spans="1:14">
      <c r="A13" s="143" t="s">
        <v>154</v>
      </c>
      <c r="B13" s="160">
        <v>211.49309334559064</v>
      </c>
      <c r="C13" s="143">
        <v>9</v>
      </c>
    </row>
    <row r="14" spans="1:14">
      <c r="A14" s="143" t="s">
        <v>183</v>
      </c>
      <c r="B14" s="160">
        <v>213.67122790377996</v>
      </c>
      <c r="C14" s="143">
        <v>10</v>
      </c>
    </row>
    <row r="15" spans="1:14">
      <c r="A15" s="143" t="s">
        <v>169</v>
      </c>
      <c r="B15" s="160">
        <v>220.62173556106842</v>
      </c>
      <c r="C15" s="143">
        <v>11</v>
      </c>
    </row>
    <row r="16" spans="1:14">
      <c r="A16" s="143" t="s">
        <v>167</v>
      </c>
      <c r="B16" s="160">
        <v>238.95846646262856</v>
      </c>
      <c r="C16" s="143">
        <v>12</v>
      </c>
    </row>
    <row r="17" spans="1:3">
      <c r="A17" s="143" t="s">
        <v>170</v>
      </c>
      <c r="B17" s="160">
        <v>256.23356832727376</v>
      </c>
      <c r="C17" s="143">
        <v>13</v>
      </c>
    </row>
    <row r="18" spans="1:3">
      <c r="A18" s="143" t="s">
        <v>312</v>
      </c>
      <c r="B18" s="160">
        <v>275.13087090455207</v>
      </c>
      <c r="C18" s="143">
        <v>14</v>
      </c>
    </row>
    <row r="19" spans="1:3">
      <c r="A19" s="143" t="s">
        <v>163</v>
      </c>
      <c r="B19" s="160">
        <v>282.25056215605002</v>
      </c>
      <c r="C19" s="143">
        <v>15</v>
      </c>
    </row>
    <row r="20" spans="1:3">
      <c r="A20" s="143" t="s">
        <v>161</v>
      </c>
      <c r="B20" s="160">
        <v>296.33436576182231</v>
      </c>
      <c r="C20" s="143">
        <v>16</v>
      </c>
    </row>
    <row r="21" spans="1:3">
      <c r="A21" s="143" t="s">
        <v>315</v>
      </c>
      <c r="B21" s="160">
        <v>316.15948685420028</v>
      </c>
      <c r="C21" s="143">
        <v>17</v>
      </c>
    </row>
    <row r="22" spans="1:3">
      <c r="A22" s="143" t="s">
        <v>158</v>
      </c>
      <c r="B22" s="160">
        <v>323.9753661697909</v>
      </c>
      <c r="C22" s="143">
        <v>18</v>
      </c>
    </row>
    <row r="23" spans="1:3">
      <c r="A23" s="143" t="s">
        <v>316</v>
      </c>
      <c r="B23" s="160">
        <v>344.63039230973851</v>
      </c>
      <c r="C23" s="143">
        <v>19</v>
      </c>
    </row>
    <row r="24" spans="1:3">
      <c r="A24" s="143" t="s">
        <v>178</v>
      </c>
      <c r="B24" s="160">
        <v>349.17907165439078</v>
      </c>
      <c r="C24" s="143">
        <v>20</v>
      </c>
    </row>
    <row r="25" spans="1:3">
      <c r="A25" s="143" t="s">
        <v>156</v>
      </c>
      <c r="B25" s="160">
        <v>357.68089488368037</v>
      </c>
      <c r="C25" s="143">
        <v>21</v>
      </c>
    </row>
    <row r="26" spans="1:3">
      <c r="A26" s="143" t="s">
        <v>179</v>
      </c>
      <c r="B26" s="160">
        <v>368.7962572263454</v>
      </c>
      <c r="C26" s="143">
        <v>22</v>
      </c>
    </row>
    <row r="27" spans="1:3">
      <c r="A27" s="143" t="s">
        <v>173</v>
      </c>
      <c r="B27" s="160">
        <v>387.44072599072928</v>
      </c>
      <c r="C27" s="143">
        <v>23</v>
      </c>
    </row>
    <row r="28" spans="1:3">
      <c r="A28" s="143" t="s">
        <v>195</v>
      </c>
      <c r="B28" s="160">
        <v>407.02016595486032</v>
      </c>
      <c r="C28" s="143">
        <v>24</v>
      </c>
    </row>
    <row r="29" spans="1:3">
      <c r="A29" s="143" t="s">
        <v>175</v>
      </c>
      <c r="B29" s="160">
        <v>448.11320754716979</v>
      </c>
      <c r="C29" s="143">
        <v>25</v>
      </c>
    </row>
    <row r="30" spans="1:3">
      <c r="A30" s="143" t="s">
        <v>313</v>
      </c>
      <c r="B30" s="160">
        <v>476.52078589783304</v>
      </c>
      <c r="C30" s="143">
        <v>26</v>
      </c>
    </row>
    <row r="31" spans="1:3">
      <c r="A31" s="143" t="s">
        <v>177</v>
      </c>
      <c r="B31" s="160">
        <v>481.67882296836245</v>
      </c>
      <c r="C31" s="143">
        <v>27</v>
      </c>
    </row>
    <row r="32" spans="1:3">
      <c r="A32" s="143" t="s">
        <v>191</v>
      </c>
      <c r="B32" s="160">
        <v>532.64675052410905</v>
      </c>
      <c r="C32" s="143">
        <v>28</v>
      </c>
    </row>
    <row r="33" spans="1:3">
      <c r="A33" s="399" t="s">
        <v>187</v>
      </c>
      <c r="B33" s="400">
        <v>579.95867768595042</v>
      </c>
      <c r="C33" s="399">
        <v>29</v>
      </c>
    </row>
    <row r="34" spans="1:3">
      <c r="A34" s="143" t="s">
        <v>190</v>
      </c>
      <c r="B34" s="160">
        <v>664.92834758764775</v>
      </c>
      <c r="C34" s="143">
        <v>30</v>
      </c>
    </row>
    <row r="35" spans="1:3">
      <c r="A35" s="143" t="s">
        <v>181</v>
      </c>
      <c r="B35" s="160">
        <v>738.89796344624324</v>
      </c>
      <c r="C35" s="143">
        <v>31</v>
      </c>
    </row>
    <row r="36" spans="1:3">
      <c r="A36" s="143" t="s">
        <v>193</v>
      </c>
      <c r="B36" s="160">
        <v>841.1054996840403</v>
      </c>
      <c r="C36" s="143">
        <v>32</v>
      </c>
    </row>
    <row r="37" spans="1:3">
      <c r="A37" s="143" t="s">
        <v>180</v>
      </c>
      <c r="B37" s="160">
        <v>841.42774529950213</v>
      </c>
      <c r="C37" s="143">
        <v>33</v>
      </c>
    </row>
    <row r="38" spans="1:3">
      <c r="A38" s="143" t="s">
        <v>314</v>
      </c>
      <c r="B38" s="160">
        <v>882.71455715820127</v>
      </c>
      <c r="C38" s="143">
        <v>34</v>
      </c>
    </row>
    <row r="39" spans="1:3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2623-8E4D-4DE7-B2CA-E262877978FE}">
  <sheetPr>
    <tabColor theme="5" tint="-0.249977111117893"/>
    <pageSetUpPr fitToPage="1"/>
  </sheetPr>
  <dimension ref="A1:N39"/>
  <sheetViews>
    <sheetView workbookViewId="0">
      <pane ySplit="2" topLeftCell="A3" activePane="bottomLeft" state="frozen"/>
      <selection pane="bottomLeft" activeCell="D16" sqref="D16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4" ht="15.6">
      <c r="A1" s="154" t="s">
        <v>149</v>
      </c>
      <c r="N1" s="144"/>
    </row>
    <row r="2" spans="1:14">
      <c r="A2" s="145" t="s">
        <v>240</v>
      </c>
      <c r="B2" s="155"/>
    </row>
    <row r="3" spans="1:14" ht="15.6">
      <c r="E3" s="282" t="s">
        <v>428</v>
      </c>
      <c r="K3" s="157"/>
    </row>
    <row r="4" spans="1:14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4">
      <c r="A5" s="143" t="s">
        <v>202</v>
      </c>
      <c r="B5" s="160">
        <v>194.69180685517549</v>
      </c>
      <c r="C5" s="143">
        <v>1</v>
      </c>
    </row>
    <row r="6" spans="1:14">
      <c r="A6" s="143" t="s">
        <v>164</v>
      </c>
      <c r="B6" s="160">
        <v>201.01764894997925</v>
      </c>
      <c r="C6" s="143">
        <v>2</v>
      </c>
    </row>
    <row r="7" spans="1:14">
      <c r="A7" s="143" t="s">
        <v>168</v>
      </c>
      <c r="B7" s="160">
        <v>208.77143492563405</v>
      </c>
      <c r="C7" s="143">
        <v>3</v>
      </c>
    </row>
    <row r="8" spans="1:14">
      <c r="A8" s="143" t="s">
        <v>189</v>
      </c>
      <c r="B8" s="160">
        <v>209.12218803131111</v>
      </c>
      <c r="C8" s="143">
        <v>4</v>
      </c>
    </row>
    <row r="9" spans="1:14">
      <c r="A9" s="143" t="s">
        <v>192</v>
      </c>
      <c r="B9" s="160">
        <v>221.32088525817713</v>
      </c>
      <c r="C9" s="143">
        <v>5</v>
      </c>
    </row>
    <row r="10" spans="1:14">
      <c r="A10" s="143" t="s">
        <v>159</v>
      </c>
      <c r="B10" s="160">
        <v>227.44542210933724</v>
      </c>
      <c r="C10" s="143">
        <v>6</v>
      </c>
    </row>
    <row r="11" spans="1:14">
      <c r="A11" s="143" t="s">
        <v>312</v>
      </c>
      <c r="B11" s="160">
        <v>275.13087090455207</v>
      </c>
      <c r="C11" s="143">
        <v>7</v>
      </c>
    </row>
    <row r="12" spans="1:14">
      <c r="A12" s="143" t="s">
        <v>166</v>
      </c>
      <c r="B12" s="160">
        <v>278.34308729663758</v>
      </c>
      <c r="C12" s="143">
        <v>8</v>
      </c>
    </row>
    <row r="13" spans="1:14">
      <c r="A13" s="143" t="s">
        <v>154</v>
      </c>
      <c r="B13" s="160">
        <v>288.71582940018021</v>
      </c>
      <c r="C13" s="143">
        <v>9</v>
      </c>
    </row>
    <row r="14" spans="1:14">
      <c r="A14" s="143" t="s">
        <v>315</v>
      </c>
      <c r="B14" s="160">
        <v>316.15948685420028</v>
      </c>
      <c r="C14" s="143">
        <v>10</v>
      </c>
    </row>
    <row r="15" spans="1:14">
      <c r="A15" s="143" t="s">
        <v>169</v>
      </c>
      <c r="B15" s="160">
        <v>330.9326033416026</v>
      </c>
      <c r="C15" s="143">
        <v>11</v>
      </c>
    </row>
    <row r="16" spans="1:14">
      <c r="A16" s="143" t="s">
        <v>316</v>
      </c>
      <c r="B16" s="160">
        <v>344.63039230973851</v>
      </c>
      <c r="C16" s="143">
        <v>12</v>
      </c>
    </row>
    <row r="17" spans="1:3">
      <c r="A17" s="143" t="s">
        <v>178</v>
      </c>
      <c r="B17" s="160">
        <v>349.17907165439078</v>
      </c>
      <c r="C17" s="143">
        <v>13</v>
      </c>
    </row>
    <row r="18" spans="1:3">
      <c r="A18" s="143" t="s">
        <v>179</v>
      </c>
      <c r="B18" s="160">
        <v>368.7962572263454</v>
      </c>
      <c r="C18" s="143">
        <v>14</v>
      </c>
    </row>
    <row r="19" spans="1:3">
      <c r="A19" s="143" t="s">
        <v>165</v>
      </c>
      <c r="B19" s="160">
        <v>397.03783844281332</v>
      </c>
      <c r="C19" s="143">
        <v>15</v>
      </c>
    </row>
    <row r="20" spans="1:3">
      <c r="A20" s="143" t="s">
        <v>163</v>
      </c>
      <c r="B20" s="160">
        <v>405.3516462164136</v>
      </c>
      <c r="C20" s="143">
        <v>16</v>
      </c>
    </row>
    <row r="21" spans="1:3">
      <c r="A21" s="143" t="s">
        <v>170</v>
      </c>
      <c r="B21" s="160">
        <v>414.93306871061753</v>
      </c>
      <c r="C21" s="143">
        <v>17</v>
      </c>
    </row>
    <row r="22" spans="1:3">
      <c r="A22" s="143" t="s">
        <v>161</v>
      </c>
      <c r="B22" s="160">
        <v>455.65391724667307</v>
      </c>
      <c r="C22" s="143">
        <v>18</v>
      </c>
    </row>
    <row r="23" spans="1:3">
      <c r="A23" s="143" t="s">
        <v>167</v>
      </c>
      <c r="B23" s="160">
        <v>465.76650242715738</v>
      </c>
      <c r="C23" s="143">
        <v>19</v>
      </c>
    </row>
    <row r="24" spans="1:3">
      <c r="A24" s="143" t="s">
        <v>313</v>
      </c>
      <c r="B24" s="160">
        <v>476.52078589783304</v>
      </c>
      <c r="C24" s="143">
        <v>20</v>
      </c>
    </row>
    <row r="25" spans="1:3">
      <c r="A25" s="143" t="s">
        <v>173</v>
      </c>
      <c r="B25" s="160">
        <v>484.5436648355236</v>
      </c>
      <c r="C25" s="143">
        <v>21</v>
      </c>
    </row>
    <row r="26" spans="1:3">
      <c r="A26" s="143" t="s">
        <v>195</v>
      </c>
      <c r="B26" s="160">
        <v>542.69355460648035</v>
      </c>
      <c r="C26" s="143">
        <v>22</v>
      </c>
    </row>
    <row r="27" spans="1:3">
      <c r="A27" s="143" t="s">
        <v>156</v>
      </c>
      <c r="B27" s="160">
        <v>550.39574330917708</v>
      </c>
      <c r="C27" s="143">
        <v>23</v>
      </c>
    </row>
    <row r="28" spans="1:3">
      <c r="A28" s="143" t="s">
        <v>155</v>
      </c>
      <c r="B28" s="160">
        <v>558.11288117211234</v>
      </c>
      <c r="C28" s="143">
        <v>24</v>
      </c>
    </row>
    <row r="29" spans="1:3">
      <c r="A29" s="143" t="s">
        <v>175</v>
      </c>
      <c r="B29" s="160">
        <v>566.03773584905662</v>
      </c>
      <c r="C29" s="143">
        <v>25</v>
      </c>
    </row>
    <row r="30" spans="1:3">
      <c r="A30" s="143" t="s">
        <v>182</v>
      </c>
      <c r="B30" s="160">
        <v>577.32658007734904</v>
      </c>
      <c r="C30" s="143">
        <v>26</v>
      </c>
    </row>
    <row r="31" spans="1:3">
      <c r="A31" s="143" t="s">
        <v>190</v>
      </c>
      <c r="B31" s="160">
        <v>664.92834758764775</v>
      </c>
      <c r="C31" s="143">
        <v>27</v>
      </c>
    </row>
    <row r="32" spans="1:3">
      <c r="A32" s="143" t="s">
        <v>177</v>
      </c>
      <c r="B32" s="160">
        <v>720.08997274188744</v>
      </c>
      <c r="C32" s="143">
        <v>28</v>
      </c>
    </row>
    <row r="33" spans="1:3">
      <c r="A33" s="143" t="s">
        <v>181</v>
      </c>
      <c r="B33" s="160">
        <v>738.89796344624324</v>
      </c>
      <c r="C33" s="143">
        <v>29</v>
      </c>
    </row>
    <row r="34" spans="1:3">
      <c r="A34" s="399" t="s">
        <v>187</v>
      </c>
      <c r="B34" s="400">
        <v>745.24793388429759</v>
      </c>
      <c r="C34" s="399">
        <v>30</v>
      </c>
    </row>
    <row r="35" spans="1:3">
      <c r="A35" s="143" t="s">
        <v>191</v>
      </c>
      <c r="B35" s="160">
        <v>837.86317671722782</v>
      </c>
      <c r="C35" s="143">
        <v>31</v>
      </c>
    </row>
    <row r="36" spans="1:3">
      <c r="A36" s="143" t="s">
        <v>314</v>
      </c>
      <c r="B36" s="160">
        <v>882.71455715820127</v>
      </c>
      <c r="C36" s="143">
        <v>32</v>
      </c>
    </row>
    <row r="37" spans="1:3">
      <c r="A37" s="143" t="s">
        <v>193</v>
      </c>
      <c r="B37" s="160">
        <v>898.25013240961107</v>
      </c>
      <c r="C37" s="143">
        <v>33</v>
      </c>
    </row>
    <row r="38" spans="1:3">
      <c r="A38" s="143" t="s">
        <v>180</v>
      </c>
      <c r="B38" s="160">
        <v>938.98458533422706</v>
      </c>
      <c r="C38" s="143">
        <v>34</v>
      </c>
    </row>
    <row r="39" spans="1:3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D032-9694-4C15-BAE4-8D5DC150965B}">
  <sheetPr>
    <tabColor theme="5" tint="-0.249977111117893"/>
    <pageSetUpPr fitToPage="1"/>
  </sheetPr>
  <dimension ref="A1:M39"/>
  <sheetViews>
    <sheetView workbookViewId="0">
      <pane ySplit="2" topLeftCell="A3" activePane="bottomLeft" state="frozen"/>
      <selection pane="bottomLeft" activeCell="A24" sqref="A24:C24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3" ht="15.6">
      <c r="A1" s="154" t="s">
        <v>149</v>
      </c>
      <c r="M1" s="144"/>
    </row>
    <row r="2" spans="1:13">
      <c r="A2" s="145" t="s">
        <v>240</v>
      </c>
      <c r="B2" s="155"/>
    </row>
    <row r="3" spans="1:13" ht="15.6">
      <c r="E3" s="282" t="s">
        <v>430</v>
      </c>
      <c r="K3" s="157"/>
    </row>
    <row r="4" spans="1:13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3">
      <c r="A5" s="143" t="s">
        <v>312</v>
      </c>
      <c r="B5" s="160">
        <v>275.13087090455207</v>
      </c>
      <c r="C5" s="143">
        <v>1</v>
      </c>
    </row>
    <row r="6" spans="1:13">
      <c r="A6" s="143" t="s">
        <v>154</v>
      </c>
      <c r="B6" s="160">
        <v>288.71582940018021</v>
      </c>
      <c r="C6" s="143">
        <v>2</v>
      </c>
    </row>
    <row r="7" spans="1:13">
      <c r="A7" s="143" t="s">
        <v>169</v>
      </c>
      <c r="B7" s="160">
        <v>330.9326033416026</v>
      </c>
      <c r="C7" s="143">
        <v>3</v>
      </c>
    </row>
    <row r="8" spans="1:13">
      <c r="A8" s="143" t="s">
        <v>316</v>
      </c>
      <c r="B8" s="160">
        <v>344.63039230973851</v>
      </c>
      <c r="C8" s="143">
        <v>4</v>
      </c>
    </row>
    <row r="9" spans="1:13">
      <c r="A9" s="143" t="s">
        <v>179</v>
      </c>
      <c r="B9" s="160">
        <v>368.7962572263454</v>
      </c>
      <c r="C9" s="143">
        <v>5</v>
      </c>
    </row>
    <row r="10" spans="1:13">
      <c r="A10" s="143" t="s">
        <v>159</v>
      </c>
      <c r="B10" s="160">
        <v>387.99513183357533</v>
      </c>
      <c r="C10" s="143">
        <v>6</v>
      </c>
    </row>
    <row r="11" spans="1:13">
      <c r="A11" s="143" t="s">
        <v>163</v>
      </c>
      <c r="B11" s="160">
        <v>405.3516462164136</v>
      </c>
      <c r="C11" s="143">
        <v>7</v>
      </c>
    </row>
    <row r="12" spans="1:13">
      <c r="A12" s="143" t="s">
        <v>170</v>
      </c>
      <c r="B12" s="160">
        <v>414.93306871061753</v>
      </c>
      <c r="C12" s="143">
        <v>8</v>
      </c>
    </row>
    <row r="13" spans="1:13">
      <c r="A13" s="143" t="s">
        <v>183</v>
      </c>
      <c r="B13" s="160">
        <v>469.29541047188104</v>
      </c>
      <c r="C13" s="143">
        <v>9</v>
      </c>
    </row>
    <row r="14" spans="1:13">
      <c r="A14" s="143" t="s">
        <v>313</v>
      </c>
      <c r="B14" s="160">
        <v>476.52078589783304</v>
      </c>
      <c r="C14" s="143">
        <v>10</v>
      </c>
    </row>
    <row r="15" spans="1:13">
      <c r="A15" s="143" t="s">
        <v>173</v>
      </c>
      <c r="B15" s="160">
        <v>484.5436648355236</v>
      </c>
      <c r="C15" s="143">
        <v>11</v>
      </c>
    </row>
    <row r="16" spans="1:13">
      <c r="A16" s="143" t="s">
        <v>178</v>
      </c>
      <c r="B16" s="160">
        <v>488.90902238253796</v>
      </c>
      <c r="C16" s="143">
        <v>12</v>
      </c>
    </row>
    <row r="17" spans="1:3">
      <c r="A17" s="143" t="s">
        <v>189</v>
      </c>
      <c r="B17" s="160">
        <v>511.35334945058213</v>
      </c>
      <c r="C17" s="143">
        <v>13</v>
      </c>
    </row>
    <row r="18" spans="1:3">
      <c r="A18" s="143" t="s">
        <v>206</v>
      </c>
      <c r="B18" s="160">
        <v>570.85473670092915</v>
      </c>
      <c r="C18" s="143">
        <v>14</v>
      </c>
    </row>
    <row r="19" spans="1:3">
      <c r="A19" s="143" t="s">
        <v>429</v>
      </c>
      <c r="B19" s="160">
        <v>574.99887260507421</v>
      </c>
      <c r="C19" s="143">
        <v>15</v>
      </c>
    </row>
    <row r="20" spans="1:3">
      <c r="A20" s="143" t="s">
        <v>311</v>
      </c>
      <c r="B20" s="160">
        <v>655.65896160145132</v>
      </c>
      <c r="C20" s="143">
        <v>16</v>
      </c>
    </row>
    <row r="21" spans="1:3">
      <c r="A21" s="143" t="s">
        <v>158</v>
      </c>
      <c r="B21" s="160">
        <v>712.97654562381842</v>
      </c>
      <c r="C21" s="143">
        <v>17</v>
      </c>
    </row>
    <row r="22" spans="1:3">
      <c r="A22" s="143" t="s">
        <v>175</v>
      </c>
      <c r="B22" s="160">
        <v>731.13207547169804</v>
      </c>
      <c r="C22" s="143">
        <v>18</v>
      </c>
    </row>
    <row r="23" spans="1:3">
      <c r="A23" s="143" t="s">
        <v>181</v>
      </c>
      <c r="B23" s="160">
        <v>738.89796344624324</v>
      </c>
      <c r="C23" s="143">
        <v>19</v>
      </c>
    </row>
    <row r="24" spans="1:3">
      <c r="A24" s="399" t="s">
        <v>187</v>
      </c>
      <c r="B24" s="400">
        <v>745.24793388429759</v>
      </c>
      <c r="C24" s="399">
        <v>20</v>
      </c>
    </row>
    <row r="25" spans="1:3">
      <c r="A25" s="143" t="s">
        <v>191</v>
      </c>
      <c r="B25" s="160">
        <v>837.86317671722782</v>
      </c>
      <c r="C25" s="143">
        <v>21</v>
      </c>
    </row>
    <row r="26" spans="1:3">
      <c r="A26" s="143" t="s">
        <v>160</v>
      </c>
      <c r="B26" s="160">
        <v>879.34073011425039</v>
      </c>
      <c r="C26" s="143">
        <v>22</v>
      </c>
    </row>
    <row r="27" spans="1:3">
      <c r="A27" s="143" t="s">
        <v>314</v>
      </c>
      <c r="B27" s="160">
        <v>882.71455715820127</v>
      </c>
      <c r="C27" s="143">
        <v>23</v>
      </c>
    </row>
    <row r="28" spans="1:3">
      <c r="A28" s="143" t="s">
        <v>193</v>
      </c>
      <c r="B28" s="160">
        <v>898.25013240961107</v>
      </c>
      <c r="C28" s="143">
        <v>24</v>
      </c>
    </row>
    <row r="29" spans="1:3">
      <c r="A29" s="143" t="s">
        <v>184</v>
      </c>
      <c r="B29" s="160">
        <v>1139.0754933623971</v>
      </c>
      <c r="C29" s="143">
        <v>25</v>
      </c>
    </row>
    <row r="30" spans="1:3">
      <c r="B30" s="160"/>
    </row>
    <row r="31" spans="1:3">
      <c r="B31" s="160"/>
    </row>
    <row r="32" spans="1:3">
      <c r="B32" s="160"/>
    </row>
    <row r="33" spans="2:2">
      <c r="B33" s="160"/>
    </row>
    <row r="34" spans="2:2">
      <c r="B34" s="160"/>
    </row>
    <row r="35" spans="2:2">
      <c r="B35" s="160"/>
    </row>
    <row r="36" spans="2:2">
      <c r="B36" s="160"/>
    </row>
    <row r="37" spans="2:2">
      <c r="B37" s="160"/>
    </row>
    <row r="38" spans="2:2">
      <c r="B38" s="160"/>
    </row>
    <row r="39" spans="2:2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7B5B8-EAEB-4FE5-966F-45445AFC149E}">
  <dimension ref="A1:J10"/>
  <sheetViews>
    <sheetView zoomScale="85" zoomScaleNormal="85" workbookViewId="0">
      <selection activeCell="L28" sqref="L28"/>
    </sheetView>
  </sheetViews>
  <sheetFormatPr defaultColWidth="9" defaultRowHeight="14.4"/>
  <cols>
    <col min="1" max="1" width="9.69921875" style="81" customWidth="1"/>
    <col min="2" max="2" width="9.59765625" style="81" customWidth="1"/>
    <col min="3" max="3" width="9" style="81"/>
    <col min="4" max="4" width="9.5" style="81" customWidth="1"/>
    <col min="5" max="5" width="8.8984375" style="81" customWidth="1"/>
    <col min="6" max="7" width="9.59765625" style="81" customWidth="1"/>
    <col min="8" max="8" width="8.8984375" style="81" customWidth="1"/>
    <col min="9" max="9" width="9" style="81"/>
    <col min="10" max="10" width="8.8984375" style="81" customWidth="1"/>
    <col min="11" max="11" width="8.69921875" style="81" customWidth="1"/>
    <col min="12" max="14" width="9" style="81"/>
    <col min="15" max="15" width="9" style="81" customWidth="1"/>
    <col min="16" max="16" width="9.59765625" style="81" customWidth="1"/>
    <col min="17" max="17" width="9" style="81"/>
    <col min="18" max="18" width="8.69921875" style="81" customWidth="1"/>
    <col min="19" max="19" width="9" style="81"/>
    <col min="20" max="20" width="9.69921875" style="81" customWidth="1"/>
    <col min="21" max="23" width="9" style="81"/>
    <col min="24" max="24" width="8.69921875" style="81" customWidth="1"/>
    <col min="25" max="25" width="9.59765625" style="81" customWidth="1"/>
    <col min="26" max="16384" width="9" style="81"/>
  </cols>
  <sheetData>
    <row r="1" spans="1:10">
      <c r="A1" s="81" t="s">
        <v>124</v>
      </c>
    </row>
    <row r="3" spans="1:10">
      <c r="A3" s="81" t="s">
        <v>408</v>
      </c>
    </row>
    <row r="5" spans="1:10">
      <c r="F5" s="83"/>
      <c r="G5" s="83"/>
      <c r="H5" s="83"/>
    </row>
    <row r="6" spans="1:10" ht="28.8">
      <c r="A6" s="83" t="s">
        <v>120</v>
      </c>
      <c r="B6" s="82" t="s">
        <v>0</v>
      </c>
      <c r="C6" s="82" t="s">
        <v>92</v>
      </c>
      <c r="D6" s="83" t="s">
        <v>409</v>
      </c>
      <c r="E6" s="83" t="s">
        <v>410</v>
      </c>
      <c r="F6" s="85"/>
      <c r="G6" s="85"/>
      <c r="H6" s="85"/>
    </row>
    <row r="7" spans="1:10">
      <c r="A7" s="85">
        <v>31.9</v>
      </c>
      <c r="B7" s="85">
        <v>34.9</v>
      </c>
      <c r="C7" s="85">
        <v>33.9</v>
      </c>
      <c r="D7" s="329">
        <v>34.4</v>
      </c>
      <c r="E7" s="329">
        <v>34.4</v>
      </c>
      <c r="F7" s="85"/>
      <c r="G7" s="85"/>
      <c r="H7" s="85"/>
      <c r="I7" s="85"/>
      <c r="J7" s="85"/>
    </row>
    <row r="8" spans="1:10">
      <c r="A8" s="85">
        <v>31.9</v>
      </c>
      <c r="B8" s="85">
        <v>40</v>
      </c>
      <c r="C8" s="85">
        <v>33.9</v>
      </c>
      <c r="D8" s="85">
        <v>34.1</v>
      </c>
      <c r="E8" s="85">
        <v>34.520000000000003</v>
      </c>
      <c r="F8" s="85"/>
      <c r="G8" s="85"/>
      <c r="H8" s="85"/>
      <c r="I8" s="85"/>
      <c r="J8" s="85"/>
    </row>
    <row r="9" spans="1:10">
      <c r="C9" s="85"/>
      <c r="D9" s="85"/>
      <c r="E9" s="85"/>
      <c r="F9" s="85"/>
      <c r="G9" s="85"/>
      <c r="H9" s="85"/>
      <c r="I9" s="85"/>
      <c r="J9" s="85"/>
    </row>
    <row r="10" spans="1:10">
      <c r="C10" s="85"/>
      <c r="D10" s="85"/>
      <c r="E10" s="85"/>
      <c r="F10" s="85"/>
      <c r="G10" s="85"/>
      <c r="H10" s="85"/>
      <c r="I10" s="85"/>
      <c r="J10" s="85"/>
    </row>
  </sheetData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1E814-4E67-4291-AF92-26CEE3124D14}">
  <sheetPr>
    <tabColor theme="5" tint="0.39997558519241921"/>
    <pageSetUpPr fitToPage="1"/>
  </sheetPr>
  <dimension ref="A1:M39"/>
  <sheetViews>
    <sheetView workbookViewId="0">
      <pane ySplit="2" topLeftCell="A3" activePane="bottomLeft" state="frozen"/>
      <selection pane="bottomLeft" activeCell="A31" sqref="A31:C31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3" ht="15.6">
      <c r="A1" s="154" t="s">
        <v>149</v>
      </c>
      <c r="M1" s="144"/>
    </row>
    <row r="2" spans="1:13">
      <c r="A2" s="145" t="s">
        <v>240</v>
      </c>
      <c r="B2" s="155"/>
    </row>
    <row r="3" spans="1:13" ht="15.6">
      <c r="E3" s="282" t="s">
        <v>317</v>
      </c>
      <c r="K3" s="163"/>
    </row>
    <row r="4" spans="1:13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3">
      <c r="A5" s="143" t="s">
        <v>158</v>
      </c>
      <c r="B5" s="160">
        <v>144.99365350004737</v>
      </c>
      <c r="C5" s="143">
        <v>1</v>
      </c>
    </row>
    <row r="6" spans="1:13">
      <c r="A6" s="143" t="s">
        <v>205</v>
      </c>
      <c r="B6" s="160">
        <v>151.38580952563933</v>
      </c>
      <c r="C6" s="143">
        <v>2</v>
      </c>
    </row>
    <row r="7" spans="1:13">
      <c r="A7" s="143" t="s">
        <v>161</v>
      </c>
      <c r="B7" s="160">
        <v>165.31478260869571</v>
      </c>
      <c r="C7" s="143">
        <v>3</v>
      </c>
    </row>
    <row r="8" spans="1:13">
      <c r="A8" s="143" t="s">
        <v>204</v>
      </c>
      <c r="B8" s="160">
        <v>174.85460073358382</v>
      </c>
      <c r="C8" s="143">
        <v>4</v>
      </c>
    </row>
    <row r="9" spans="1:13">
      <c r="A9" s="143" t="s">
        <v>156</v>
      </c>
      <c r="B9" s="160">
        <v>178.09280233832669</v>
      </c>
      <c r="C9" s="143">
        <v>5</v>
      </c>
    </row>
    <row r="10" spans="1:13">
      <c r="A10" s="143" t="s">
        <v>203</v>
      </c>
      <c r="B10" s="160">
        <v>185.62408789759962</v>
      </c>
      <c r="C10" s="143">
        <v>6</v>
      </c>
    </row>
    <row r="11" spans="1:13">
      <c r="A11" s="143" t="s">
        <v>197</v>
      </c>
      <c r="B11" s="160">
        <v>205.55659130434785</v>
      </c>
      <c r="C11" s="143">
        <v>7</v>
      </c>
    </row>
    <row r="12" spans="1:13">
      <c r="A12" s="143" t="s">
        <v>160</v>
      </c>
      <c r="B12" s="160">
        <v>208.5677938808374</v>
      </c>
      <c r="C12" s="143">
        <v>8</v>
      </c>
    </row>
    <row r="13" spans="1:13">
      <c r="A13" s="143" t="s">
        <v>188</v>
      </c>
      <c r="B13" s="160">
        <v>216.27071369975391</v>
      </c>
      <c r="C13" s="143">
        <v>9</v>
      </c>
    </row>
    <row r="14" spans="1:13">
      <c r="A14" s="143" t="s">
        <v>192</v>
      </c>
      <c r="B14" s="160">
        <v>234.2111250361516</v>
      </c>
      <c r="C14" s="143">
        <v>10</v>
      </c>
    </row>
    <row r="15" spans="1:13">
      <c r="A15" s="143" t="s">
        <v>162</v>
      </c>
      <c r="B15" s="160">
        <v>242.28543920712642</v>
      </c>
      <c r="C15" s="143">
        <v>11</v>
      </c>
    </row>
    <row r="16" spans="1:13">
      <c r="A16" s="143" t="s">
        <v>176</v>
      </c>
      <c r="B16" s="160">
        <v>292.38354371201501</v>
      </c>
      <c r="C16" s="143">
        <v>12</v>
      </c>
    </row>
    <row r="17" spans="1:3">
      <c r="A17" s="143" t="s">
        <v>186</v>
      </c>
      <c r="B17" s="160">
        <v>304.11867535187696</v>
      </c>
      <c r="C17" s="143">
        <v>13</v>
      </c>
    </row>
    <row r="18" spans="1:3">
      <c r="A18" s="143" t="s">
        <v>198</v>
      </c>
      <c r="B18" s="160">
        <v>306.62981818181822</v>
      </c>
      <c r="C18" s="143">
        <v>14</v>
      </c>
    </row>
    <row r="19" spans="1:3">
      <c r="A19" s="143" t="s">
        <v>169</v>
      </c>
      <c r="B19" s="160">
        <v>314.5277358795733</v>
      </c>
      <c r="C19" s="143">
        <v>15</v>
      </c>
    </row>
    <row r="20" spans="1:3">
      <c r="A20" s="143" t="s">
        <v>166</v>
      </c>
      <c r="B20" s="160">
        <v>341.40563445915808</v>
      </c>
      <c r="C20" s="143">
        <v>16</v>
      </c>
    </row>
    <row r="21" spans="1:3">
      <c r="A21" s="143" t="s">
        <v>167</v>
      </c>
      <c r="B21" s="160">
        <v>347.01610959745193</v>
      </c>
      <c r="C21" s="143">
        <v>17</v>
      </c>
    </row>
    <row r="22" spans="1:3">
      <c r="A22" s="143" t="s">
        <v>179</v>
      </c>
      <c r="B22" s="160">
        <v>355.08454851792214</v>
      </c>
      <c r="C22" s="143">
        <v>18</v>
      </c>
    </row>
    <row r="23" spans="1:3">
      <c r="A23" s="143" t="s">
        <v>172</v>
      </c>
      <c r="B23" s="160">
        <v>356.20389805097466</v>
      </c>
      <c r="C23" s="143">
        <v>19</v>
      </c>
    </row>
    <row r="24" spans="1:3">
      <c r="A24" s="143" t="s">
        <v>194</v>
      </c>
      <c r="B24" s="160">
        <v>358.72747253391123</v>
      </c>
      <c r="C24" s="143">
        <v>20</v>
      </c>
    </row>
    <row r="25" spans="1:3">
      <c r="A25" s="143" t="s">
        <v>201</v>
      </c>
      <c r="B25" s="160">
        <v>393.40760327712519</v>
      </c>
      <c r="C25" s="143">
        <v>21</v>
      </c>
    </row>
    <row r="26" spans="1:3">
      <c r="A26" s="161" t="s">
        <v>175</v>
      </c>
      <c r="B26" s="162">
        <v>402.36521739130433</v>
      </c>
      <c r="C26" s="161">
        <v>22</v>
      </c>
    </row>
    <row r="27" spans="1:3">
      <c r="A27" s="143" t="s">
        <v>189</v>
      </c>
      <c r="B27" s="160">
        <v>478.80634746095461</v>
      </c>
      <c r="C27" s="143">
        <v>23</v>
      </c>
    </row>
    <row r="28" spans="1:3">
      <c r="A28" s="143" t="s">
        <v>174</v>
      </c>
      <c r="B28" s="160">
        <v>524.94389878713639</v>
      </c>
      <c r="C28" s="143">
        <v>24</v>
      </c>
    </row>
    <row r="29" spans="1:3">
      <c r="A29" s="143" t="s">
        <v>178</v>
      </c>
      <c r="B29" s="160">
        <v>556.59865053699048</v>
      </c>
      <c r="C29" s="143">
        <v>25</v>
      </c>
    </row>
    <row r="30" spans="1:3">
      <c r="A30" s="143" t="s">
        <v>191</v>
      </c>
      <c r="B30" s="160">
        <v>654.05217391304359</v>
      </c>
      <c r="C30" s="143">
        <v>26</v>
      </c>
    </row>
    <row r="31" spans="1:3">
      <c r="A31" s="399" t="s">
        <v>171</v>
      </c>
      <c r="B31" s="400">
        <v>660.33057851239676</v>
      </c>
      <c r="C31" s="399">
        <v>27</v>
      </c>
    </row>
    <row r="32" spans="1:3">
      <c r="A32" s="143" t="s">
        <v>180</v>
      </c>
      <c r="B32" s="160">
        <v>706.78132045088557</v>
      </c>
      <c r="C32" s="143">
        <v>28</v>
      </c>
    </row>
    <row r="33" spans="1:3">
      <c r="A33" s="143" t="s">
        <v>184</v>
      </c>
      <c r="B33" s="160">
        <v>785.90632057868777</v>
      </c>
      <c r="C33" s="143">
        <v>29</v>
      </c>
    </row>
    <row r="34" spans="1:3">
      <c r="A34" s="143" t="s">
        <v>193</v>
      </c>
      <c r="B34" s="160">
        <v>1366.9563004229212</v>
      </c>
      <c r="C34" s="143">
        <v>30</v>
      </c>
    </row>
    <row r="35" spans="1:3">
      <c r="B35" s="160"/>
    </row>
    <row r="36" spans="1:3">
      <c r="B36" s="160"/>
    </row>
    <row r="37" spans="1:3">
      <c r="B37" s="160"/>
    </row>
    <row r="38" spans="1:3">
      <c r="B38" s="160"/>
    </row>
    <row r="39" spans="1:3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4C3BD-4216-4BB5-B11F-B4DFA7164853}">
  <sheetPr>
    <tabColor theme="5" tint="0.39997558519241921"/>
    <pageSetUpPr fitToPage="1"/>
  </sheetPr>
  <dimension ref="A1:M40"/>
  <sheetViews>
    <sheetView workbookViewId="0">
      <pane ySplit="2" topLeftCell="A3" activePane="bottomLeft" state="frozen"/>
      <selection pane="bottomLeft" activeCell="A30" sqref="A30:C30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3" ht="15.6">
      <c r="A1" s="154" t="s">
        <v>149</v>
      </c>
      <c r="M1" s="144"/>
    </row>
    <row r="2" spans="1:13">
      <c r="A2" s="145" t="s">
        <v>240</v>
      </c>
      <c r="B2" s="155"/>
    </row>
    <row r="3" spans="1:13" ht="15.6">
      <c r="E3" s="282" t="s">
        <v>318</v>
      </c>
      <c r="K3" s="163"/>
    </row>
    <row r="4" spans="1:13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3">
      <c r="A5" s="143" t="s">
        <v>182</v>
      </c>
      <c r="B5" s="160">
        <v>119.11312727807173</v>
      </c>
      <c r="C5" s="143">
        <v>1</v>
      </c>
    </row>
    <row r="6" spans="1:13">
      <c r="A6" s="143" t="s">
        <v>168</v>
      </c>
      <c r="B6" s="160">
        <v>173.03338008415153</v>
      </c>
      <c r="C6" s="143">
        <v>2</v>
      </c>
    </row>
    <row r="7" spans="1:13">
      <c r="A7" s="143" t="s">
        <v>160</v>
      </c>
      <c r="B7" s="160">
        <v>182.37252466203878</v>
      </c>
      <c r="C7" s="143">
        <v>3</v>
      </c>
    </row>
    <row r="8" spans="1:13">
      <c r="A8" s="143" t="s">
        <v>205</v>
      </c>
      <c r="B8" s="160">
        <v>203.10264847968173</v>
      </c>
      <c r="C8" s="143">
        <v>4</v>
      </c>
    </row>
    <row r="9" spans="1:13">
      <c r="A9" s="143" t="s">
        <v>204</v>
      </c>
      <c r="B9" s="160">
        <v>219.30847826086955</v>
      </c>
      <c r="C9" s="143">
        <v>5</v>
      </c>
    </row>
    <row r="10" spans="1:13">
      <c r="A10" s="143" t="s">
        <v>159</v>
      </c>
      <c r="B10" s="160">
        <v>221.85583734310836</v>
      </c>
      <c r="C10" s="143">
        <v>6</v>
      </c>
    </row>
    <row r="11" spans="1:13">
      <c r="A11" s="143" t="s">
        <v>176</v>
      </c>
      <c r="B11" s="160">
        <v>251.62218870365865</v>
      </c>
      <c r="C11" s="143">
        <v>7</v>
      </c>
    </row>
    <row r="12" spans="1:13">
      <c r="A12" s="143" t="s">
        <v>192</v>
      </c>
      <c r="B12" s="160">
        <v>273.32291400966187</v>
      </c>
      <c r="C12" s="143">
        <v>8</v>
      </c>
    </row>
    <row r="13" spans="1:13">
      <c r="A13" s="143" t="s">
        <v>202</v>
      </c>
      <c r="B13" s="160">
        <v>274.79375665056364</v>
      </c>
      <c r="C13" s="143">
        <v>9</v>
      </c>
    </row>
    <row r="14" spans="1:13">
      <c r="A14" s="143" t="s">
        <v>161</v>
      </c>
      <c r="B14" s="160">
        <v>288.36095159967192</v>
      </c>
      <c r="C14" s="143">
        <v>10</v>
      </c>
    </row>
    <row r="15" spans="1:13">
      <c r="A15" s="143" t="s">
        <v>166</v>
      </c>
      <c r="B15" s="160">
        <v>317.48608304543393</v>
      </c>
      <c r="C15" s="143">
        <v>11</v>
      </c>
    </row>
    <row r="16" spans="1:13">
      <c r="A16" s="143" t="s">
        <v>200</v>
      </c>
      <c r="B16" s="160">
        <v>336.33007496251884</v>
      </c>
      <c r="C16" s="143">
        <v>12</v>
      </c>
    </row>
    <row r="17" spans="1:3">
      <c r="A17" s="143" t="s">
        <v>186</v>
      </c>
      <c r="B17" s="160">
        <v>341.40563445915808</v>
      </c>
      <c r="C17" s="143">
        <v>13</v>
      </c>
    </row>
    <row r="18" spans="1:3">
      <c r="A18" s="143" t="s">
        <v>179</v>
      </c>
      <c r="B18" s="160">
        <v>357.08770966129657</v>
      </c>
      <c r="C18" s="143">
        <v>14</v>
      </c>
    </row>
    <row r="19" spans="1:3">
      <c r="A19" s="143" t="s">
        <v>201</v>
      </c>
      <c r="B19" s="160">
        <v>365.83481466571237</v>
      </c>
      <c r="C19" s="143">
        <v>15</v>
      </c>
    </row>
    <row r="20" spans="1:3">
      <c r="A20" s="143" t="s">
        <v>175</v>
      </c>
      <c r="B20" s="160">
        <v>412.60333956776645</v>
      </c>
      <c r="C20" s="143">
        <v>16</v>
      </c>
    </row>
    <row r="21" spans="1:3">
      <c r="A21" s="143" t="s">
        <v>195</v>
      </c>
      <c r="B21" s="160">
        <v>425.35894809766842</v>
      </c>
      <c r="C21" s="143">
        <v>17</v>
      </c>
    </row>
    <row r="22" spans="1:3">
      <c r="A22" s="143" t="s">
        <v>162</v>
      </c>
      <c r="B22" s="160">
        <v>428.50160425752665</v>
      </c>
      <c r="C22" s="143">
        <v>18</v>
      </c>
    </row>
    <row r="23" spans="1:3">
      <c r="A23" s="143" t="s">
        <v>198</v>
      </c>
      <c r="B23" s="160">
        <v>476.20480983750548</v>
      </c>
      <c r="C23" s="143">
        <v>19</v>
      </c>
    </row>
    <row r="24" spans="1:3">
      <c r="A24" s="143" t="s">
        <v>167</v>
      </c>
      <c r="B24" s="160">
        <v>524.41589908274523</v>
      </c>
      <c r="C24" s="143">
        <v>20</v>
      </c>
    </row>
    <row r="25" spans="1:3">
      <c r="A25" s="143" t="s">
        <v>174</v>
      </c>
      <c r="B25" s="160">
        <v>546.49262508435379</v>
      </c>
      <c r="C25" s="143">
        <v>21</v>
      </c>
    </row>
    <row r="26" spans="1:3">
      <c r="A26" s="143" t="s">
        <v>178</v>
      </c>
      <c r="B26" s="160">
        <v>563.17160194831376</v>
      </c>
      <c r="C26" s="143">
        <v>22</v>
      </c>
    </row>
    <row r="27" spans="1:3">
      <c r="A27" s="161" t="s">
        <v>156</v>
      </c>
      <c r="B27" s="162">
        <v>614.28515415019774</v>
      </c>
      <c r="C27" s="161">
        <v>23</v>
      </c>
    </row>
    <row r="28" spans="1:3">
      <c r="A28" s="143" t="s">
        <v>189</v>
      </c>
      <c r="B28" s="160">
        <v>619.12338541554732</v>
      </c>
      <c r="C28" s="143">
        <v>24</v>
      </c>
    </row>
    <row r="29" spans="1:3">
      <c r="A29" s="143" t="s">
        <v>194</v>
      </c>
      <c r="B29" s="160">
        <v>659.61519408669494</v>
      </c>
      <c r="C29" s="143">
        <v>25</v>
      </c>
    </row>
    <row r="30" spans="1:3">
      <c r="A30" s="399" t="s">
        <v>171</v>
      </c>
      <c r="B30" s="400">
        <v>686.40942028985523</v>
      </c>
      <c r="C30" s="399">
        <v>26</v>
      </c>
    </row>
    <row r="31" spans="1:3">
      <c r="A31" s="143" t="s">
        <v>191</v>
      </c>
      <c r="B31" s="160">
        <v>808.9028129096921</v>
      </c>
      <c r="C31" s="143">
        <v>27</v>
      </c>
    </row>
    <row r="32" spans="1:3">
      <c r="A32" s="143" t="s">
        <v>185</v>
      </c>
      <c r="B32" s="160">
        <v>850.79545551995943</v>
      </c>
      <c r="C32" s="143">
        <v>28</v>
      </c>
    </row>
    <row r="33" spans="1:3">
      <c r="A33" s="143" t="s">
        <v>177</v>
      </c>
      <c r="B33" s="160">
        <v>890.67468130012674</v>
      </c>
      <c r="C33" s="143">
        <v>29</v>
      </c>
    </row>
    <row r="34" spans="1:3">
      <c r="A34" s="143" t="s">
        <v>193</v>
      </c>
      <c r="B34" s="160">
        <v>895.06582828515207</v>
      </c>
      <c r="C34" s="143">
        <v>30</v>
      </c>
    </row>
    <row r="35" spans="1:3">
      <c r="B35" s="160"/>
    </row>
    <row r="36" spans="1:3">
      <c r="B36" s="160"/>
    </row>
    <row r="37" spans="1:3">
      <c r="B37" s="160"/>
    </row>
    <row r="38" spans="1:3">
      <c r="B38" s="160"/>
    </row>
    <row r="39" spans="1:3">
      <c r="B39" s="160"/>
    </row>
    <row r="40" spans="1:3">
      <c r="B40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00295-8293-462E-ABD8-C343849B46E9}">
  <sheetPr>
    <tabColor theme="5" tint="0.39997558519241921"/>
    <pageSetUpPr fitToPage="1"/>
  </sheetPr>
  <dimension ref="A1:M39"/>
  <sheetViews>
    <sheetView workbookViewId="0">
      <pane ySplit="2" topLeftCell="A3" activePane="bottomLeft" state="frozen"/>
      <selection pane="bottomLeft" activeCell="A27" sqref="A27:C27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3" ht="15.6">
      <c r="A1" s="154" t="s">
        <v>149</v>
      </c>
      <c r="M1" s="144"/>
    </row>
    <row r="2" spans="1:13">
      <c r="A2" s="145" t="s">
        <v>240</v>
      </c>
      <c r="B2" s="155"/>
    </row>
    <row r="3" spans="1:13" ht="15.6">
      <c r="E3" s="282" t="s">
        <v>319</v>
      </c>
      <c r="K3" s="163"/>
    </row>
    <row r="4" spans="1:13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3">
      <c r="A5" s="143" t="s">
        <v>160</v>
      </c>
      <c r="B5" s="160">
        <v>276.82634460547507</v>
      </c>
      <c r="C5" s="143">
        <v>1</v>
      </c>
    </row>
    <row r="6" spans="1:13">
      <c r="A6" s="143" t="s">
        <v>176</v>
      </c>
      <c r="B6" s="160">
        <v>292.38354371201501</v>
      </c>
      <c r="C6" s="143">
        <v>2</v>
      </c>
    </row>
    <row r="7" spans="1:13">
      <c r="A7" s="143" t="s">
        <v>168</v>
      </c>
      <c r="B7" s="160">
        <v>341.05160966183576</v>
      </c>
      <c r="C7" s="143">
        <v>3</v>
      </c>
    </row>
    <row r="8" spans="1:13">
      <c r="A8" s="143" t="s">
        <v>204</v>
      </c>
      <c r="B8" s="160">
        <v>345.34347045983174</v>
      </c>
      <c r="C8" s="143">
        <v>4</v>
      </c>
    </row>
    <row r="9" spans="1:13">
      <c r="A9" s="143" t="s">
        <v>200</v>
      </c>
      <c r="B9" s="160">
        <v>356.13156899810974</v>
      </c>
      <c r="C9" s="143">
        <v>5</v>
      </c>
    </row>
    <row r="10" spans="1:13">
      <c r="A10" s="143" t="s">
        <v>179</v>
      </c>
      <c r="B10" s="160">
        <v>365.83481466571237</v>
      </c>
      <c r="C10" s="143">
        <v>6</v>
      </c>
    </row>
    <row r="11" spans="1:13">
      <c r="A11" s="143" t="s">
        <v>202</v>
      </c>
      <c r="B11" s="160">
        <v>378.02815976144984</v>
      </c>
      <c r="C11" s="143">
        <v>7</v>
      </c>
    </row>
    <row r="12" spans="1:13">
      <c r="A12" s="143" t="s">
        <v>161</v>
      </c>
      <c r="B12" s="160">
        <v>397.89558020989517</v>
      </c>
      <c r="C12" s="143">
        <v>8</v>
      </c>
    </row>
    <row r="13" spans="1:13">
      <c r="A13" s="143" t="s">
        <v>175</v>
      </c>
      <c r="B13" s="160">
        <v>402.36521739130433</v>
      </c>
      <c r="C13" s="143">
        <v>9</v>
      </c>
    </row>
    <row r="14" spans="1:13">
      <c r="A14" s="143" t="s">
        <v>182</v>
      </c>
      <c r="B14" s="160">
        <v>402.52468883205461</v>
      </c>
      <c r="C14" s="143">
        <v>10</v>
      </c>
    </row>
    <row r="15" spans="1:13">
      <c r="A15" s="143" t="s">
        <v>166</v>
      </c>
      <c r="B15" s="160">
        <v>412.07885350106073</v>
      </c>
      <c r="C15" s="143">
        <v>11</v>
      </c>
    </row>
    <row r="16" spans="1:13">
      <c r="A16" s="143" t="s">
        <v>162</v>
      </c>
      <c r="B16" s="160">
        <v>444.35836598538026</v>
      </c>
      <c r="C16" s="143">
        <v>12</v>
      </c>
    </row>
    <row r="17" spans="1:3">
      <c r="A17" s="143" t="s">
        <v>206</v>
      </c>
      <c r="B17" s="160">
        <v>481.04670598858775</v>
      </c>
      <c r="C17" s="143">
        <v>13</v>
      </c>
    </row>
    <row r="18" spans="1:3">
      <c r="A18" s="143" t="s">
        <v>170</v>
      </c>
      <c r="B18" s="160">
        <v>534.10616348956273</v>
      </c>
      <c r="C18" s="143">
        <v>14</v>
      </c>
    </row>
    <row r="19" spans="1:3">
      <c r="A19" s="143" t="s">
        <v>159</v>
      </c>
      <c r="B19" s="160">
        <v>547.88580803937657</v>
      </c>
      <c r="C19" s="143">
        <v>15</v>
      </c>
    </row>
    <row r="20" spans="1:3">
      <c r="A20" s="143" t="s">
        <v>172</v>
      </c>
      <c r="B20" s="160">
        <v>549.7929730786783</v>
      </c>
      <c r="C20" s="143">
        <v>16</v>
      </c>
    </row>
    <row r="21" spans="1:3">
      <c r="A21" s="143" t="s">
        <v>198</v>
      </c>
      <c r="B21" s="160">
        <v>716.83693280632428</v>
      </c>
      <c r="C21" s="143">
        <v>17</v>
      </c>
    </row>
    <row r="22" spans="1:3">
      <c r="A22" s="143" t="s">
        <v>157</v>
      </c>
      <c r="B22" s="160">
        <v>772.89671261930027</v>
      </c>
      <c r="C22" s="143">
        <v>18</v>
      </c>
    </row>
    <row r="23" spans="1:3">
      <c r="A23" s="143" t="s">
        <v>174</v>
      </c>
      <c r="B23" s="160">
        <v>866.32812511193742</v>
      </c>
      <c r="C23" s="143">
        <v>19</v>
      </c>
    </row>
    <row r="24" spans="1:3">
      <c r="A24" s="143" t="s">
        <v>185</v>
      </c>
      <c r="B24" s="160">
        <v>996.50556808015733</v>
      </c>
      <c r="C24" s="143">
        <v>20</v>
      </c>
    </row>
    <row r="25" spans="1:3">
      <c r="A25" s="143" t="s">
        <v>199</v>
      </c>
      <c r="B25" s="160">
        <v>1042.6498486294045</v>
      </c>
      <c r="C25" s="143">
        <v>21</v>
      </c>
    </row>
    <row r="26" spans="1:3">
      <c r="A26" s="143" t="s">
        <v>191</v>
      </c>
      <c r="B26" s="160">
        <v>1071.4434782608696</v>
      </c>
      <c r="C26" s="143">
        <v>22</v>
      </c>
    </row>
    <row r="27" spans="1:3">
      <c r="A27" s="399" t="s">
        <v>171</v>
      </c>
      <c r="B27" s="400">
        <v>1775.2066115702478</v>
      </c>
      <c r="C27" s="399">
        <v>23</v>
      </c>
    </row>
    <row r="28" spans="1:3">
      <c r="A28" s="143" t="s">
        <v>194</v>
      </c>
      <c r="B28" s="160">
        <v>1832.2243674628073</v>
      </c>
      <c r="C28" s="143">
        <v>24</v>
      </c>
    </row>
    <row r="29" spans="1:3">
      <c r="A29" s="143" t="s">
        <v>189</v>
      </c>
      <c r="B29" s="160">
        <v>2010.05942670218</v>
      </c>
      <c r="C29" s="143">
        <v>25</v>
      </c>
    </row>
    <row r="30" spans="1:3">
      <c r="A30" s="143" t="s">
        <v>156</v>
      </c>
      <c r="B30" s="160">
        <v>2366.8139327000372</v>
      </c>
      <c r="C30" s="143">
        <v>26</v>
      </c>
    </row>
    <row r="31" spans="1:3">
      <c r="A31" s="143" t="s">
        <v>177</v>
      </c>
      <c r="B31" s="160">
        <v>2433.591892237303</v>
      </c>
      <c r="C31" s="143">
        <v>27</v>
      </c>
    </row>
    <row r="32" spans="1:3">
      <c r="A32" s="143" t="s">
        <v>167</v>
      </c>
      <c r="B32" s="160">
        <v>3120.1874627157258</v>
      </c>
      <c r="C32" s="143">
        <v>28</v>
      </c>
    </row>
    <row r="33" spans="1:3">
      <c r="A33" s="143" t="s">
        <v>193</v>
      </c>
      <c r="B33" s="160">
        <v>3349.4006687899187</v>
      </c>
      <c r="C33" s="143">
        <v>29</v>
      </c>
    </row>
    <row r="34" spans="1:3">
      <c r="A34" s="164"/>
      <c r="B34" s="165"/>
    </row>
    <row r="35" spans="1:3">
      <c r="B35" s="160"/>
    </row>
    <row r="36" spans="1:3">
      <c r="B36" s="160"/>
    </row>
    <row r="37" spans="1:3">
      <c r="B37" s="160"/>
    </row>
    <row r="38" spans="1:3">
      <c r="B38" s="160"/>
    </row>
    <row r="39" spans="1:3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3CB49-C450-4700-AEAD-03E2CFF18189}">
  <sheetPr>
    <tabColor theme="5" tint="0.39997558519241921"/>
    <pageSetUpPr fitToPage="1"/>
  </sheetPr>
  <dimension ref="A1:L39"/>
  <sheetViews>
    <sheetView workbookViewId="0">
      <pane ySplit="2" topLeftCell="A3" activePane="bottomLeft" state="frozen"/>
      <selection pane="bottomLeft" activeCell="A14" sqref="A14"/>
    </sheetView>
  </sheetViews>
  <sheetFormatPr defaultColWidth="9" defaultRowHeight="14.4"/>
  <cols>
    <col min="1" max="1" width="21.19921875" style="143" customWidth="1"/>
    <col min="2" max="16384" width="9" style="143"/>
  </cols>
  <sheetData>
    <row r="1" spans="1:12" ht="15.6">
      <c r="A1" s="154" t="s">
        <v>149</v>
      </c>
      <c r="L1" s="144"/>
    </row>
    <row r="2" spans="1:12">
      <c r="A2" s="145" t="s">
        <v>240</v>
      </c>
      <c r="B2" s="155"/>
    </row>
    <row r="3" spans="1:12" ht="15.6">
      <c r="E3" s="282" t="s">
        <v>320</v>
      </c>
      <c r="K3" s="163"/>
    </row>
    <row r="4" spans="1:12">
      <c r="A4" s="145" t="s">
        <v>150</v>
      </c>
      <c r="B4" s="158" t="s">
        <v>151</v>
      </c>
      <c r="C4" s="159" t="s">
        <v>152</v>
      </c>
      <c r="E4" s="283" t="s">
        <v>240</v>
      </c>
    </row>
    <row r="5" spans="1:12">
      <c r="A5" s="143" t="s">
        <v>176</v>
      </c>
      <c r="B5" s="160">
        <v>292.38354371201501</v>
      </c>
      <c r="C5" s="143">
        <v>1</v>
      </c>
    </row>
    <row r="6" spans="1:12">
      <c r="A6" s="143" t="s">
        <v>204</v>
      </c>
      <c r="B6" s="160">
        <v>345.34347045983174</v>
      </c>
      <c r="C6" s="143">
        <v>2</v>
      </c>
    </row>
    <row r="7" spans="1:12">
      <c r="A7" s="143" t="s">
        <v>179</v>
      </c>
      <c r="B7" s="160">
        <v>365.83481466571237</v>
      </c>
      <c r="C7" s="143">
        <v>3</v>
      </c>
    </row>
    <row r="8" spans="1:12">
      <c r="A8" s="143" t="s">
        <v>162</v>
      </c>
      <c r="B8" s="160">
        <v>444.35836598538026</v>
      </c>
      <c r="C8" s="143">
        <v>4</v>
      </c>
    </row>
    <row r="9" spans="1:12">
      <c r="A9" s="143" t="s">
        <v>161</v>
      </c>
      <c r="B9" s="160">
        <v>568.91087256371827</v>
      </c>
      <c r="C9" s="143">
        <v>5</v>
      </c>
    </row>
    <row r="10" spans="1:12">
      <c r="A10" s="143" t="s">
        <v>190</v>
      </c>
      <c r="B10" s="160">
        <v>866.32812511193742</v>
      </c>
      <c r="C10" s="143">
        <v>6</v>
      </c>
    </row>
    <row r="11" spans="1:12">
      <c r="A11" s="143" t="s">
        <v>191</v>
      </c>
      <c r="B11" s="160">
        <v>1150.6705314009664</v>
      </c>
      <c r="C11" s="143">
        <v>7</v>
      </c>
    </row>
    <row r="12" spans="1:12">
      <c r="A12" s="143" t="s">
        <v>196</v>
      </c>
      <c r="B12" s="160">
        <v>1911.0564592260571</v>
      </c>
      <c r="C12" s="143">
        <v>8</v>
      </c>
    </row>
    <row r="13" spans="1:12">
      <c r="B13" s="160"/>
    </row>
    <row r="14" spans="1:12">
      <c r="B14" s="160"/>
    </row>
    <row r="15" spans="1:12">
      <c r="B15" s="160"/>
    </row>
    <row r="16" spans="1:12">
      <c r="B16" s="160"/>
    </row>
    <row r="17" spans="2:2">
      <c r="B17" s="160"/>
    </row>
    <row r="18" spans="2:2">
      <c r="B18" s="160"/>
    </row>
    <row r="19" spans="2:2">
      <c r="B19" s="160"/>
    </row>
    <row r="20" spans="2:2">
      <c r="B20" s="160"/>
    </row>
    <row r="21" spans="2:2">
      <c r="B21" s="160"/>
    </row>
    <row r="22" spans="2:2">
      <c r="B22" s="160"/>
    </row>
    <row r="23" spans="2:2">
      <c r="B23" s="160"/>
    </row>
    <row r="24" spans="2:2">
      <c r="B24" s="160"/>
    </row>
    <row r="25" spans="2:2">
      <c r="B25" s="160"/>
    </row>
    <row r="26" spans="2:2">
      <c r="B26" s="160"/>
    </row>
    <row r="27" spans="2:2">
      <c r="B27" s="160"/>
    </row>
    <row r="28" spans="2:2">
      <c r="B28" s="160"/>
    </row>
    <row r="29" spans="2:2">
      <c r="B29" s="160"/>
    </row>
    <row r="30" spans="2:2">
      <c r="B30" s="160"/>
    </row>
    <row r="31" spans="2:2">
      <c r="B31" s="160"/>
    </row>
    <row r="32" spans="2:2">
      <c r="B32" s="160"/>
    </row>
    <row r="33" spans="2:2">
      <c r="B33" s="160"/>
    </row>
    <row r="34" spans="2:2">
      <c r="B34" s="160"/>
    </row>
    <row r="35" spans="2:2">
      <c r="B35" s="160"/>
    </row>
    <row r="36" spans="2:2">
      <c r="B36" s="160"/>
    </row>
    <row r="37" spans="2:2">
      <c r="B37" s="160"/>
    </row>
    <row r="38" spans="2:2">
      <c r="B38" s="160"/>
    </row>
    <row r="39" spans="2:2">
      <c r="B39" s="160"/>
    </row>
  </sheetData>
  <printOptions horizontalCentered="1"/>
  <pageMargins left="0.31496062992125984" right="0.31496062992125984" top="0.78740157480314965" bottom="0.78740157480314965" header="0.31496062992125984" footer="0.31496062992125984"/>
  <pageSetup paperSize="9" scale="8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20031-9273-445A-BAB9-50CE0A217AD1}">
  <dimension ref="A1"/>
  <sheetViews>
    <sheetView workbookViewId="0">
      <selection activeCell="B2" sqref="B2"/>
    </sheetView>
  </sheetViews>
  <sheetFormatPr defaultRowHeight="15.6"/>
  <sheetData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4A229-8DDB-401A-8309-474C063AB025}">
  <dimension ref="A3:I28"/>
  <sheetViews>
    <sheetView zoomScale="85" zoomScaleNormal="85" workbookViewId="0">
      <selection activeCell="R27" sqref="R27"/>
    </sheetView>
  </sheetViews>
  <sheetFormatPr defaultColWidth="9" defaultRowHeight="14.4"/>
  <cols>
    <col min="1" max="2" width="9" style="44"/>
    <col min="3" max="3" width="8" style="44" customWidth="1"/>
    <col min="4" max="4" width="27.3984375" style="44" customWidth="1"/>
    <col min="5" max="5" width="9.69921875" style="44" customWidth="1"/>
    <col min="6" max="6" width="10.19921875" style="44" customWidth="1"/>
    <col min="7" max="7" width="9" style="44" customWidth="1"/>
    <col min="8" max="8" width="9.5" style="44" customWidth="1"/>
    <col min="9" max="9" width="9.59765625" style="44" customWidth="1"/>
    <col min="10" max="10" width="10.09765625" style="44" customWidth="1"/>
    <col min="11" max="11" width="9.69921875" style="44" customWidth="1"/>
    <col min="12" max="13" width="9.59765625" style="44" customWidth="1"/>
    <col min="14" max="14" width="8.8984375" style="44" customWidth="1"/>
    <col min="15" max="15" width="8.69921875" style="44" customWidth="1"/>
    <col min="16" max="16" width="8.59765625" style="44" customWidth="1"/>
    <col min="17" max="17" width="8.69921875" style="44" customWidth="1"/>
    <col min="18" max="18" width="8.59765625" style="44" customWidth="1"/>
    <col min="19" max="20" width="8.8984375" style="44" customWidth="1"/>
    <col min="21" max="21" width="9" style="44" customWidth="1"/>
    <col min="22" max="22" width="9.09765625" style="44" customWidth="1"/>
    <col min="23" max="16384" width="9" style="44"/>
  </cols>
  <sheetData>
    <row r="3" spans="1:9" ht="19.8">
      <c r="A3" s="45" t="s">
        <v>323</v>
      </c>
      <c r="E3" s="401">
        <v>2017</v>
      </c>
      <c r="F3" s="401">
        <v>2018</v>
      </c>
      <c r="G3" s="401">
        <v>2019</v>
      </c>
      <c r="H3" s="401">
        <v>2020</v>
      </c>
      <c r="I3" s="401">
        <v>2021</v>
      </c>
    </row>
    <row r="4" spans="1:9" ht="23.4">
      <c r="A4" s="527" t="s">
        <v>324</v>
      </c>
      <c r="B4" s="527"/>
      <c r="C4" s="527"/>
      <c r="D4" s="46" t="s">
        <v>207</v>
      </c>
      <c r="E4" s="402">
        <v>0.75</v>
      </c>
      <c r="F4" s="402">
        <v>0.74</v>
      </c>
      <c r="G4" s="402">
        <v>0.84</v>
      </c>
      <c r="H4" s="402">
        <v>0.83531327135228128</v>
      </c>
      <c r="I4" s="403">
        <v>0.21855848376834033</v>
      </c>
    </row>
    <row r="5" spans="1:9" ht="23.4">
      <c r="A5" s="527"/>
      <c r="B5" s="527"/>
      <c r="C5" s="527"/>
      <c r="D5" s="46" t="s">
        <v>208</v>
      </c>
      <c r="E5" s="402">
        <v>0.21</v>
      </c>
      <c r="F5" s="402">
        <v>0.21</v>
      </c>
      <c r="G5" s="402">
        <v>0.22</v>
      </c>
      <c r="H5" s="402">
        <v>0.26239188807844099</v>
      </c>
      <c r="I5" s="403">
        <v>0.18946932381888384</v>
      </c>
    </row>
    <row r="6" spans="1:9" ht="23.4">
      <c r="A6" s="527"/>
      <c r="B6" s="527"/>
      <c r="C6" s="527"/>
      <c r="D6" s="46" t="s">
        <v>209</v>
      </c>
      <c r="E6" s="402">
        <v>354.67</v>
      </c>
      <c r="F6" s="402">
        <v>218.43</v>
      </c>
      <c r="G6" s="402">
        <v>173.65</v>
      </c>
      <c r="H6" s="402">
        <v>121.01306998312558</v>
      </c>
      <c r="I6" s="403">
        <v>17.114871405959686</v>
      </c>
    </row>
    <row r="8" spans="1:9" ht="18">
      <c r="E8" s="168" t="s">
        <v>325</v>
      </c>
    </row>
    <row r="18" spans="5:5" ht="18">
      <c r="E18" s="168" t="s">
        <v>327</v>
      </c>
    </row>
    <row r="28" spans="5:5" ht="18">
      <c r="E28" s="168" t="s">
        <v>328</v>
      </c>
    </row>
  </sheetData>
  <mergeCells count="1">
    <mergeCell ref="A4:C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BCF15-4A65-45FC-A650-948618AE6BCA}">
  <sheetPr>
    <tabColor theme="0" tint="-0.34998626667073579"/>
    <pageSetUpPr fitToPage="1"/>
  </sheetPr>
  <dimension ref="B1:K26"/>
  <sheetViews>
    <sheetView workbookViewId="0">
      <selection activeCell="B2" sqref="B2:H6"/>
    </sheetView>
  </sheetViews>
  <sheetFormatPr defaultColWidth="9" defaultRowHeight="15.6"/>
  <cols>
    <col min="1" max="1" width="9" style="35"/>
    <col min="2" max="2" width="12.3984375" style="35" customWidth="1"/>
    <col min="3" max="3" width="11.19921875" style="35" customWidth="1"/>
    <col min="4" max="16384" width="9" style="35"/>
  </cols>
  <sheetData>
    <row r="1" spans="2:11" ht="18">
      <c r="B1" s="50" t="s">
        <v>213</v>
      </c>
      <c r="K1" s="51"/>
    </row>
    <row r="2" spans="2:11" ht="24">
      <c r="B2" s="287" t="s">
        <v>214</v>
      </c>
      <c r="C2" s="287" t="s">
        <v>215</v>
      </c>
      <c r="D2" s="170" t="s">
        <v>329</v>
      </c>
      <c r="E2" s="170" t="s">
        <v>330</v>
      </c>
      <c r="F2" s="170" t="s">
        <v>331</v>
      </c>
      <c r="G2" s="170" t="s">
        <v>332</v>
      </c>
      <c r="H2" s="170" t="s">
        <v>431</v>
      </c>
    </row>
    <row r="3" spans="2:11" ht="17.100000000000001" customHeight="1">
      <c r="B3" s="528" t="s">
        <v>216</v>
      </c>
      <c r="C3" s="288" t="s">
        <v>217</v>
      </c>
      <c r="D3" s="288">
        <v>0.3</v>
      </c>
      <c r="E3" s="288">
        <v>0.3</v>
      </c>
      <c r="F3" s="530">
        <v>0.03</v>
      </c>
      <c r="G3" s="530">
        <v>3.3000000000000002E-2</v>
      </c>
      <c r="H3" s="530">
        <v>2.64E-2</v>
      </c>
    </row>
    <row r="4" spans="2:11" ht="17.100000000000001" customHeight="1" thickBot="1">
      <c r="B4" s="529"/>
      <c r="C4" s="171" t="s">
        <v>218</v>
      </c>
      <c r="D4" s="171">
        <v>0.15</v>
      </c>
      <c r="E4" s="171">
        <v>0.15</v>
      </c>
      <c r="F4" s="530"/>
      <c r="G4" s="530"/>
      <c r="H4" s="530"/>
    </row>
    <row r="5" spans="2:11" ht="17.100000000000001" customHeight="1">
      <c r="B5" s="531" t="s">
        <v>219</v>
      </c>
      <c r="C5" s="172" t="s">
        <v>217</v>
      </c>
      <c r="D5" s="172">
        <v>0.36</v>
      </c>
      <c r="E5" s="172">
        <v>0.34</v>
      </c>
      <c r="F5" s="530"/>
      <c r="G5" s="530"/>
      <c r="H5" s="530"/>
    </row>
    <row r="6" spans="2:11" ht="17.100000000000001" customHeight="1">
      <c r="B6" s="528"/>
      <c r="C6" s="288" t="s">
        <v>218</v>
      </c>
      <c r="D6" s="288">
        <v>0.18</v>
      </c>
      <c r="E6" s="288">
        <v>0.17</v>
      </c>
      <c r="F6" s="530"/>
      <c r="G6" s="530"/>
      <c r="H6" s="530"/>
    </row>
    <row r="8" spans="2:11">
      <c r="B8" s="131"/>
      <c r="C8" s="131"/>
      <c r="D8" s="131"/>
      <c r="E8" s="131"/>
      <c r="F8" s="131"/>
      <c r="G8" s="131"/>
      <c r="H8" s="131"/>
      <c r="I8" s="131"/>
      <c r="J8" s="131"/>
      <c r="K8" s="131"/>
    </row>
    <row r="9" spans="2:11">
      <c r="B9" s="131"/>
      <c r="C9" s="131"/>
      <c r="D9" s="131"/>
      <c r="E9" s="131"/>
      <c r="F9" s="131"/>
      <c r="G9" s="131"/>
      <c r="H9" s="131"/>
      <c r="I9" s="131"/>
      <c r="J9" s="131"/>
      <c r="K9" s="131"/>
    </row>
    <row r="10" spans="2:11">
      <c r="B10" s="131"/>
      <c r="C10" s="131"/>
      <c r="D10" s="131"/>
      <c r="E10" s="131"/>
      <c r="F10" s="131"/>
      <c r="G10" s="131"/>
      <c r="H10" s="131"/>
      <c r="I10" s="131"/>
      <c r="J10" s="131"/>
      <c r="K10" s="131"/>
    </row>
    <row r="11" spans="2:11">
      <c r="B11" s="131"/>
      <c r="C11" s="131"/>
      <c r="D11" s="131"/>
      <c r="E11" s="131"/>
      <c r="F11" s="131"/>
      <c r="G11" s="131"/>
      <c r="H11" s="131"/>
      <c r="I11" s="131"/>
      <c r="J11" s="131"/>
      <c r="K11" s="131"/>
    </row>
    <row r="12" spans="2:11">
      <c r="B12" s="131"/>
      <c r="C12" s="131"/>
      <c r="D12" s="131"/>
      <c r="E12" s="131"/>
      <c r="F12" s="131"/>
      <c r="G12" s="131"/>
      <c r="H12" s="131"/>
      <c r="I12" s="131"/>
      <c r="J12" s="131"/>
      <c r="K12" s="131"/>
    </row>
    <row r="13" spans="2:11">
      <c r="B13" s="131"/>
      <c r="C13" s="131"/>
      <c r="D13" s="131"/>
      <c r="E13" s="131"/>
      <c r="F13" s="131"/>
      <c r="G13" s="131"/>
      <c r="H13" s="131"/>
      <c r="I13" s="131"/>
      <c r="J13" s="131"/>
      <c r="K13" s="131"/>
    </row>
    <row r="14" spans="2:11">
      <c r="B14" s="131"/>
      <c r="C14" s="131"/>
      <c r="D14" s="131"/>
      <c r="E14" s="131"/>
      <c r="F14" s="131"/>
      <c r="G14" s="131"/>
      <c r="H14" s="131"/>
      <c r="I14" s="131"/>
      <c r="J14" s="131"/>
      <c r="K14" s="131"/>
    </row>
    <row r="15" spans="2:11">
      <c r="B15" s="131"/>
      <c r="C15" s="131"/>
      <c r="D15" s="131"/>
      <c r="E15" s="131"/>
      <c r="F15" s="131"/>
      <c r="G15" s="131"/>
      <c r="H15" s="131"/>
      <c r="I15" s="131"/>
      <c r="J15" s="131"/>
      <c r="K15" s="131"/>
    </row>
    <row r="16" spans="2:11">
      <c r="B16" s="131"/>
      <c r="C16" s="131"/>
      <c r="D16" s="131"/>
      <c r="E16" s="131"/>
      <c r="F16" s="131"/>
      <c r="G16" s="131"/>
      <c r="H16" s="131"/>
      <c r="I16" s="131"/>
      <c r="J16" s="131"/>
      <c r="K16" s="131"/>
    </row>
    <row r="17" spans="2:11">
      <c r="B17" s="131"/>
      <c r="C17" s="131"/>
      <c r="D17" s="131"/>
      <c r="E17" s="131"/>
      <c r="F17" s="131"/>
      <c r="G17" s="131"/>
      <c r="H17" s="131"/>
      <c r="I17" s="131"/>
      <c r="J17" s="131"/>
      <c r="K17" s="131"/>
    </row>
    <row r="18" spans="2:11">
      <c r="B18" s="131"/>
      <c r="C18" s="131"/>
      <c r="D18" s="131"/>
      <c r="E18" s="131"/>
      <c r="F18" s="131"/>
      <c r="G18" s="131"/>
      <c r="H18" s="131"/>
      <c r="I18" s="131"/>
      <c r="J18" s="131"/>
      <c r="K18" s="131"/>
    </row>
    <row r="19" spans="2:11">
      <c r="B19" s="131"/>
      <c r="C19" s="131"/>
      <c r="D19" s="131"/>
      <c r="E19" s="131"/>
      <c r="F19" s="131"/>
      <c r="G19" s="131"/>
      <c r="H19" s="131"/>
      <c r="I19" s="131"/>
      <c r="J19" s="131"/>
      <c r="K19" s="131"/>
    </row>
    <row r="20" spans="2:11">
      <c r="B20" s="131"/>
      <c r="C20" s="131"/>
      <c r="D20" s="131"/>
      <c r="E20" s="131"/>
      <c r="F20" s="131"/>
      <c r="G20" s="131"/>
      <c r="H20" s="131"/>
      <c r="I20" s="131"/>
      <c r="J20" s="131"/>
      <c r="K20" s="131"/>
    </row>
    <row r="21" spans="2:11"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2:11">
      <c r="B22" s="131"/>
      <c r="C22" s="131"/>
      <c r="D22" s="131"/>
      <c r="E22" s="131"/>
      <c r="F22" s="131"/>
      <c r="G22" s="131"/>
      <c r="H22" s="131"/>
      <c r="I22" s="131"/>
      <c r="J22" s="131"/>
      <c r="K22" s="131"/>
    </row>
    <row r="24" spans="2:11">
      <c r="B24" s="173"/>
      <c r="C24" s="174"/>
      <c r="D24" s="174"/>
      <c r="E24" s="174"/>
      <c r="F24" s="174"/>
      <c r="G24" s="174"/>
      <c r="H24" s="174"/>
      <c r="I24" s="174"/>
      <c r="J24" s="174"/>
    </row>
    <row r="25" spans="2:11">
      <c r="B25" s="173"/>
      <c r="C25" s="175"/>
      <c r="D25" s="175"/>
      <c r="E25" s="175"/>
      <c r="F25" s="175"/>
      <c r="G25" s="175"/>
      <c r="H25" s="175"/>
      <c r="I25" s="175"/>
      <c r="J25" s="175"/>
    </row>
    <row r="26" spans="2:11">
      <c r="B26" s="176"/>
      <c r="C26" s="173"/>
      <c r="D26" s="173"/>
      <c r="E26" s="173"/>
      <c r="F26" s="173"/>
      <c r="G26" s="173"/>
      <c r="H26" s="173"/>
      <c r="I26" s="173"/>
    </row>
  </sheetData>
  <mergeCells count="5">
    <mergeCell ref="B3:B4"/>
    <mergeCell ref="F3:F6"/>
    <mergeCell ref="G3:G6"/>
    <mergeCell ref="B5:B6"/>
    <mergeCell ref="H3:H6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1A821-2344-423D-91CA-18FAD12DD196}">
  <sheetPr>
    <tabColor theme="3" tint="-0.249977111117893"/>
    <pageSetUpPr fitToPage="1"/>
  </sheetPr>
  <dimension ref="A1:N29"/>
  <sheetViews>
    <sheetView topLeftCell="D1" workbookViewId="0">
      <selection activeCell="H36" sqref="H36"/>
    </sheetView>
  </sheetViews>
  <sheetFormatPr defaultColWidth="9" defaultRowHeight="14.4"/>
  <cols>
    <col min="1" max="16384" width="9" style="131"/>
  </cols>
  <sheetData>
    <row r="1" spans="1:14">
      <c r="N1" s="51"/>
    </row>
    <row r="3" spans="1:14" ht="15.6">
      <c r="A3" s="130" t="s">
        <v>432</v>
      </c>
    </row>
    <row r="29" spans="2:2">
      <c r="B29" s="177" t="s">
        <v>433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95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A95EA-7BA7-4556-BA09-C888AA8D12B2}">
  <sheetPr>
    <tabColor theme="0" tint="-0.34998626667073579"/>
  </sheetPr>
  <dimension ref="A1:D9"/>
  <sheetViews>
    <sheetView workbookViewId="0">
      <selection activeCell="G26" sqref="G26"/>
    </sheetView>
  </sheetViews>
  <sheetFormatPr defaultColWidth="11" defaultRowHeight="15.6"/>
  <cols>
    <col min="1" max="1" width="11" style="35"/>
    <col min="2" max="2" width="31.59765625" style="35" customWidth="1"/>
    <col min="3" max="16384" width="11" style="35"/>
  </cols>
  <sheetData>
    <row r="1" spans="1:4">
      <c r="A1" s="35" t="s">
        <v>114</v>
      </c>
      <c r="B1" s="35" t="s">
        <v>220</v>
      </c>
      <c r="D1" s="51"/>
    </row>
    <row r="2" spans="1:4">
      <c r="A2" s="35" t="s">
        <v>221</v>
      </c>
      <c r="B2" s="36">
        <v>0.248</v>
      </c>
    </row>
    <row r="3" spans="1:4">
      <c r="A3" s="52" t="s">
        <v>222</v>
      </c>
      <c r="B3" s="36">
        <v>0.248</v>
      </c>
    </row>
    <row r="4" spans="1:4">
      <c r="A4" s="52" t="s">
        <v>223</v>
      </c>
      <c r="B4" s="36">
        <v>0.248</v>
      </c>
    </row>
    <row r="5" spans="1:4">
      <c r="A5" s="52" t="s">
        <v>224</v>
      </c>
      <c r="B5" s="36">
        <v>0.248</v>
      </c>
    </row>
    <row r="6" spans="1:4">
      <c r="A6" s="52" t="s">
        <v>431</v>
      </c>
      <c r="B6" s="404">
        <f>0.7*26.152/100</f>
        <v>0.183064</v>
      </c>
    </row>
    <row r="7" spans="1:4">
      <c r="A7" s="52"/>
      <c r="B7" s="36"/>
    </row>
    <row r="8" spans="1:4">
      <c r="A8" s="52"/>
    </row>
    <row r="9" spans="1:4" ht="18">
      <c r="A9" s="50" t="s">
        <v>225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F583-23D4-459D-821C-D62159753ABE}">
  <sheetPr>
    <tabColor theme="3" tint="-0.249977111117893"/>
    <pageSetUpPr fitToPage="1"/>
  </sheetPr>
  <dimension ref="A1:O20"/>
  <sheetViews>
    <sheetView workbookViewId="0">
      <selection activeCell="K26" sqref="K26"/>
    </sheetView>
  </sheetViews>
  <sheetFormatPr defaultColWidth="9" defaultRowHeight="14.4"/>
  <cols>
    <col min="1" max="16384" width="9" style="131"/>
  </cols>
  <sheetData>
    <row r="1" spans="1:15">
      <c r="O1" s="51">
        <v>44377</v>
      </c>
    </row>
    <row r="3" spans="1:15" ht="15.6">
      <c r="A3" s="178" t="s">
        <v>434</v>
      </c>
    </row>
    <row r="20" spans="2:2">
      <c r="B20" s="177" t="s">
        <v>333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CF50-01AA-4E2B-90A8-4D5C475C1C88}">
  <dimension ref="A1:H100"/>
  <sheetViews>
    <sheetView topLeftCell="D1" zoomScale="85" zoomScaleNormal="85" workbookViewId="0">
      <selection activeCell="H47" sqref="H47"/>
    </sheetView>
  </sheetViews>
  <sheetFormatPr defaultRowHeight="14.4"/>
  <cols>
    <col min="1" max="1" width="46" style="20" customWidth="1"/>
    <col min="2" max="2" width="20.09765625" style="20" customWidth="1"/>
    <col min="3" max="8" width="14.09765625" style="20" customWidth="1"/>
    <col min="9" max="232" width="9" style="20"/>
    <col min="233" max="233" width="4.8984375" style="20" customWidth="1"/>
    <col min="234" max="234" width="46" style="20" customWidth="1"/>
    <col min="235" max="235" width="15.09765625" style="20" customWidth="1"/>
    <col min="236" max="236" width="12.8984375" style="20" customWidth="1"/>
    <col min="237" max="237" width="12.69921875" style="20" bestFit="1" customWidth="1"/>
    <col min="238" max="238" width="11.8984375" style="20" bestFit="1" customWidth="1"/>
    <col min="239" max="239" width="13.69921875" style="20" bestFit="1" customWidth="1"/>
    <col min="240" max="240" width="13.69921875" style="20" customWidth="1"/>
    <col min="241" max="251" width="13.3984375" style="20" customWidth="1"/>
    <col min="252" max="252" width="9.3984375" style="20" customWidth="1"/>
    <col min="253" max="253" width="25.5" style="20" customWidth="1"/>
    <col min="254" max="254" width="15" style="20" customWidth="1"/>
    <col min="255" max="255" width="7.8984375" style="20" customWidth="1"/>
    <col min="256" max="264" width="9.19921875" style="20" customWidth="1"/>
    <col min="265" max="488" width="9" style="20"/>
    <col min="489" max="489" width="4.8984375" style="20" customWidth="1"/>
    <col min="490" max="490" width="46" style="20" customWidth="1"/>
    <col min="491" max="491" width="15.09765625" style="20" customWidth="1"/>
    <col min="492" max="492" width="12.8984375" style="20" customWidth="1"/>
    <col min="493" max="493" width="12.69921875" style="20" bestFit="1" customWidth="1"/>
    <col min="494" max="494" width="11.8984375" style="20" bestFit="1" customWidth="1"/>
    <col min="495" max="495" width="13.69921875" style="20" bestFit="1" customWidth="1"/>
    <col min="496" max="496" width="13.69921875" style="20" customWidth="1"/>
    <col min="497" max="507" width="13.3984375" style="20" customWidth="1"/>
    <col min="508" max="508" width="9.3984375" style="20" customWidth="1"/>
    <col min="509" max="509" width="25.5" style="20" customWidth="1"/>
    <col min="510" max="510" width="15" style="20" customWidth="1"/>
    <col min="511" max="511" width="7.8984375" style="20" customWidth="1"/>
    <col min="512" max="520" width="9.19921875" style="20" customWidth="1"/>
    <col min="521" max="744" width="9" style="20"/>
    <col min="745" max="745" width="4.8984375" style="20" customWidth="1"/>
    <col min="746" max="746" width="46" style="20" customWidth="1"/>
    <col min="747" max="747" width="15.09765625" style="20" customWidth="1"/>
    <col min="748" max="748" width="12.8984375" style="20" customWidth="1"/>
    <col min="749" max="749" width="12.69921875" style="20" bestFit="1" customWidth="1"/>
    <col min="750" max="750" width="11.8984375" style="20" bestFit="1" customWidth="1"/>
    <col min="751" max="751" width="13.69921875" style="20" bestFit="1" customWidth="1"/>
    <col min="752" max="752" width="13.69921875" style="20" customWidth="1"/>
    <col min="753" max="763" width="13.3984375" style="20" customWidth="1"/>
    <col min="764" max="764" width="9.3984375" style="20" customWidth="1"/>
    <col min="765" max="765" width="25.5" style="20" customWidth="1"/>
    <col min="766" max="766" width="15" style="20" customWidth="1"/>
    <col min="767" max="767" width="7.8984375" style="20" customWidth="1"/>
    <col min="768" max="776" width="9.19921875" style="20" customWidth="1"/>
    <col min="777" max="1000" width="9" style="20"/>
    <col min="1001" max="1001" width="4.8984375" style="20" customWidth="1"/>
    <col min="1002" max="1002" width="46" style="20" customWidth="1"/>
    <col min="1003" max="1003" width="15.09765625" style="20" customWidth="1"/>
    <col min="1004" max="1004" width="12.8984375" style="20" customWidth="1"/>
    <col min="1005" max="1005" width="12.69921875" style="20" bestFit="1" customWidth="1"/>
    <col min="1006" max="1006" width="11.8984375" style="20" bestFit="1" customWidth="1"/>
    <col min="1007" max="1007" width="13.69921875" style="20" bestFit="1" customWidth="1"/>
    <col min="1008" max="1008" width="13.69921875" style="20" customWidth="1"/>
    <col min="1009" max="1019" width="13.3984375" style="20" customWidth="1"/>
    <col min="1020" max="1020" width="9.3984375" style="20" customWidth="1"/>
    <col min="1021" max="1021" width="25.5" style="20" customWidth="1"/>
    <col min="1022" max="1022" width="15" style="20" customWidth="1"/>
    <col min="1023" max="1023" width="7.8984375" style="20" customWidth="1"/>
    <col min="1024" max="1032" width="9.19921875" style="20" customWidth="1"/>
    <col min="1033" max="1256" width="9" style="20"/>
    <col min="1257" max="1257" width="4.8984375" style="20" customWidth="1"/>
    <col min="1258" max="1258" width="46" style="20" customWidth="1"/>
    <col min="1259" max="1259" width="15.09765625" style="20" customWidth="1"/>
    <col min="1260" max="1260" width="12.8984375" style="20" customWidth="1"/>
    <col min="1261" max="1261" width="12.69921875" style="20" bestFit="1" customWidth="1"/>
    <col min="1262" max="1262" width="11.8984375" style="20" bestFit="1" customWidth="1"/>
    <col min="1263" max="1263" width="13.69921875" style="20" bestFit="1" customWidth="1"/>
    <col min="1264" max="1264" width="13.69921875" style="20" customWidth="1"/>
    <col min="1265" max="1275" width="13.3984375" style="20" customWidth="1"/>
    <col min="1276" max="1276" width="9.3984375" style="20" customWidth="1"/>
    <col min="1277" max="1277" width="25.5" style="20" customWidth="1"/>
    <col min="1278" max="1278" width="15" style="20" customWidth="1"/>
    <col min="1279" max="1279" width="7.8984375" style="20" customWidth="1"/>
    <col min="1280" max="1288" width="9.19921875" style="20" customWidth="1"/>
    <col min="1289" max="1512" width="9" style="20"/>
    <col min="1513" max="1513" width="4.8984375" style="20" customWidth="1"/>
    <col min="1514" max="1514" width="46" style="20" customWidth="1"/>
    <col min="1515" max="1515" width="15.09765625" style="20" customWidth="1"/>
    <col min="1516" max="1516" width="12.8984375" style="20" customWidth="1"/>
    <col min="1517" max="1517" width="12.69921875" style="20" bestFit="1" customWidth="1"/>
    <col min="1518" max="1518" width="11.8984375" style="20" bestFit="1" customWidth="1"/>
    <col min="1519" max="1519" width="13.69921875" style="20" bestFit="1" customWidth="1"/>
    <col min="1520" max="1520" width="13.69921875" style="20" customWidth="1"/>
    <col min="1521" max="1531" width="13.3984375" style="20" customWidth="1"/>
    <col min="1532" max="1532" width="9.3984375" style="20" customWidth="1"/>
    <col min="1533" max="1533" width="25.5" style="20" customWidth="1"/>
    <col min="1534" max="1534" width="15" style="20" customWidth="1"/>
    <col min="1535" max="1535" width="7.8984375" style="20" customWidth="1"/>
    <col min="1536" max="1544" width="9.19921875" style="20" customWidth="1"/>
    <col min="1545" max="1768" width="9" style="20"/>
    <col min="1769" max="1769" width="4.8984375" style="20" customWidth="1"/>
    <col min="1770" max="1770" width="46" style="20" customWidth="1"/>
    <col min="1771" max="1771" width="15.09765625" style="20" customWidth="1"/>
    <col min="1772" max="1772" width="12.8984375" style="20" customWidth="1"/>
    <col min="1773" max="1773" width="12.69921875" style="20" bestFit="1" customWidth="1"/>
    <col min="1774" max="1774" width="11.8984375" style="20" bestFit="1" customWidth="1"/>
    <col min="1775" max="1775" width="13.69921875" style="20" bestFit="1" customWidth="1"/>
    <col min="1776" max="1776" width="13.69921875" style="20" customWidth="1"/>
    <col min="1777" max="1787" width="13.3984375" style="20" customWidth="1"/>
    <col min="1788" max="1788" width="9.3984375" style="20" customWidth="1"/>
    <col min="1789" max="1789" width="25.5" style="20" customWidth="1"/>
    <col min="1790" max="1790" width="15" style="20" customWidth="1"/>
    <col min="1791" max="1791" width="7.8984375" style="20" customWidth="1"/>
    <col min="1792" max="1800" width="9.19921875" style="20" customWidth="1"/>
    <col min="1801" max="2024" width="9" style="20"/>
    <col min="2025" max="2025" width="4.8984375" style="20" customWidth="1"/>
    <col min="2026" max="2026" width="46" style="20" customWidth="1"/>
    <col min="2027" max="2027" width="15.09765625" style="20" customWidth="1"/>
    <col min="2028" max="2028" width="12.8984375" style="20" customWidth="1"/>
    <col min="2029" max="2029" width="12.69921875" style="20" bestFit="1" customWidth="1"/>
    <col min="2030" max="2030" width="11.8984375" style="20" bestFit="1" customWidth="1"/>
    <col min="2031" max="2031" width="13.69921875" style="20" bestFit="1" customWidth="1"/>
    <col min="2032" max="2032" width="13.69921875" style="20" customWidth="1"/>
    <col min="2033" max="2043" width="13.3984375" style="20" customWidth="1"/>
    <col min="2044" max="2044" width="9.3984375" style="20" customWidth="1"/>
    <col min="2045" max="2045" width="25.5" style="20" customWidth="1"/>
    <col min="2046" max="2046" width="15" style="20" customWidth="1"/>
    <col min="2047" max="2047" width="7.8984375" style="20" customWidth="1"/>
    <col min="2048" max="2056" width="9.19921875" style="20" customWidth="1"/>
    <col min="2057" max="2280" width="9" style="20"/>
    <col min="2281" max="2281" width="4.8984375" style="20" customWidth="1"/>
    <col min="2282" max="2282" width="46" style="20" customWidth="1"/>
    <col min="2283" max="2283" width="15.09765625" style="20" customWidth="1"/>
    <col min="2284" max="2284" width="12.8984375" style="20" customWidth="1"/>
    <col min="2285" max="2285" width="12.69921875" style="20" bestFit="1" customWidth="1"/>
    <col min="2286" max="2286" width="11.8984375" style="20" bestFit="1" customWidth="1"/>
    <col min="2287" max="2287" width="13.69921875" style="20" bestFit="1" customWidth="1"/>
    <col min="2288" max="2288" width="13.69921875" style="20" customWidth="1"/>
    <col min="2289" max="2299" width="13.3984375" style="20" customWidth="1"/>
    <col min="2300" max="2300" width="9.3984375" style="20" customWidth="1"/>
    <col min="2301" max="2301" width="25.5" style="20" customWidth="1"/>
    <col min="2302" max="2302" width="15" style="20" customWidth="1"/>
    <col min="2303" max="2303" width="7.8984375" style="20" customWidth="1"/>
    <col min="2304" max="2312" width="9.19921875" style="20" customWidth="1"/>
    <col min="2313" max="2536" width="9" style="20"/>
    <col min="2537" max="2537" width="4.8984375" style="20" customWidth="1"/>
    <col min="2538" max="2538" width="46" style="20" customWidth="1"/>
    <col min="2539" max="2539" width="15.09765625" style="20" customWidth="1"/>
    <col min="2540" max="2540" width="12.8984375" style="20" customWidth="1"/>
    <col min="2541" max="2541" width="12.69921875" style="20" bestFit="1" customWidth="1"/>
    <col min="2542" max="2542" width="11.8984375" style="20" bestFit="1" customWidth="1"/>
    <col min="2543" max="2543" width="13.69921875" style="20" bestFit="1" customWidth="1"/>
    <col min="2544" max="2544" width="13.69921875" style="20" customWidth="1"/>
    <col min="2545" max="2555" width="13.3984375" style="20" customWidth="1"/>
    <col min="2556" max="2556" width="9.3984375" style="20" customWidth="1"/>
    <col min="2557" max="2557" width="25.5" style="20" customWidth="1"/>
    <col min="2558" max="2558" width="15" style="20" customWidth="1"/>
    <col min="2559" max="2559" width="7.8984375" style="20" customWidth="1"/>
    <col min="2560" max="2568" width="9.19921875" style="20" customWidth="1"/>
    <col min="2569" max="2792" width="9" style="20"/>
    <col min="2793" max="2793" width="4.8984375" style="20" customWidth="1"/>
    <col min="2794" max="2794" width="46" style="20" customWidth="1"/>
    <col min="2795" max="2795" width="15.09765625" style="20" customWidth="1"/>
    <col min="2796" max="2796" width="12.8984375" style="20" customWidth="1"/>
    <col min="2797" max="2797" width="12.69921875" style="20" bestFit="1" customWidth="1"/>
    <col min="2798" max="2798" width="11.8984375" style="20" bestFit="1" customWidth="1"/>
    <col min="2799" max="2799" width="13.69921875" style="20" bestFit="1" customWidth="1"/>
    <col min="2800" max="2800" width="13.69921875" style="20" customWidth="1"/>
    <col min="2801" max="2811" width="13.3984375" style="20" customWidth="1"/>
    <col min="2812" max="2812" width="9.3984375" style="20" customWidth="1"/>
    <col min="2813" max="2813" width="25.5" style="20" customWidth="1"/>
    <col min="2814" max="2814" width="15" style="20" customWidth="1"/>
    <col min="2815" max="2815" width="7.8984375" style="20" customWidth="1"/>
    <col min="2816" max="2824" width="9.19921875" style="20" customWidth="1"/>
    <col min="2825" max="3048" width="9" style="20"/>
    <col min="3049" max="3049" width="4.8984375" style="20" customWidth="1"/>
    <col min="3050" max="3050" width="46" style="20" customWidth="1"/>
    <col min="3051" max="3051" width="15.09765625" style="20" customWidth="1"/>
    <col min="3052" max="3052" width="12.8984375" style="20" customWidth="1"/>
    <col min="3053" max="3053" width="12.69921875" style="20" bestFit="1" customWidth="1"/>
    <col min="3054" max="3054" width="11.8984375" style="20" bestFit="1" customWidth="1"/>
    <col min="3055" max="3055" width="13.69921875" style="20" bestFit="1" customWidth="1"/>
    <col min="3056" max="3056" width="13.69921875" style="20" customWidth="1"/>
    <col min="3057" max="3067" width="13.3984375" style="20" customWidth="1"/>
    <col min="3068" max="3068" width="9.3984375" style="20" customWidth="1"/>
    <col min="3069" max="3069" width="25.5" style="20" customWidth="1"/>
    <col min="3070" max="3070" width="15" style="20" customWidth="1"/>
    <col min="3071" max="3071" width="7.8984375" style="20" customWidth="1"/>
    <col min="3072" max="3080" width="9.19921875" style="20" customWidth="1"/>
    <col min="3081" max="3304" width="9" style="20"/>
    <col min="3305" max="3305" width="4.8984375" style="20" customWidth="1"/>
    <col min="3306" max="3306" width="46" style="20" customWidth="1"/>
    <col min="3307" max="3307" width="15.09765625" style="20" customWidth="1"/>
    <col min="3308" max="3308" width="12.8984375" style="20" customWidth="1"/>
    <col min="3309" max="3309" width="12.69921875" style="20" bestFit="1" customWidth="1"/>
    <col min="3310" max="3310" width="11.8984375" style="20" bestFit="1" customWidth="1"/>
    <col min="3311" max="3311" width="13.69921875" style="20" bestFit="1" customWidth="1"/>
    <col min="3312" max="3312" width="13.69921875" style="20" customWidth="1"/>
    <col min="3313" max="3323" width="13.3984375" style="20" customWidth="1"/>
    <col min="3324" max="3324" width="9.3984375" style="20" customWidth="1"/>
    <col min="3325" max="3325" width="25.5" style="20" customWidth="1"/>
    <col min="3326" max="3326" width="15" style="20" customWidth="1"/>
    <col min="3327" max="3327" width="7.8984375" style="20" customWidth="1"/>
    <col min="3328" max="3336" width="9.19921875" style="20" customWidth="1"/>
    <col min="3337" max="3560" width="9" style="20"/>
    <col min="3561" max="3561" width="4.8984375" style="20" customWidth="1"/>
    <col min="3562" max="3562" width="46" style="20" customWidth="1"/>
    <col min="3563" max="3563" width="15.09765625" style="20" customWidth="1"/>
    <col min="3564" max="3564" width="12.8984375" style="20" customWidth="1"/>
    <col min="3565" max="3565" width="12.69921875" style="20" bestFit="1" customWidth="1"/>
    <col min="3566" max="3566" width="11.8984375" style="20" bestFit="1" customWidth="1"/>
    <col min="3567" max="3567" width="13.69921875" style="20" bestFit="1" customWidth="1"/>
    <col min="3568" max="3568" width="13.69921875" style="20" customWidth="1"/>
    <col min="3569" max="3579" width="13.3984375" style="20" customWidth="1"/>
    <col min="3580" max="3580" width="9.3984375" style="20" customWidth="1"/>
    <col min="3581" max="3581" width="25.5" style="20" customWidth="1"/>
    <col min="3582" max="3582" width="15" style="20" customWidth="1"/>
    <col min="3583" max="3583" width="7.8984375" style="20" customWidth="1"/>
    <col min="3584" max="3592" width="9.19921875" style="20" customWidth="1"/>
    <col min="3593" max="3816" width="9" style="20"/>
    <col min="3817" max="3817" width="4.8984375" style="20" customWidth="1"/>
    <col min="3818" max="3818" width="46" style="20" customWidth="1"/>
    <col min="3819" max="3819" width="15.09765625" style="20" customWidth="1"/>
    <col min="3820" max="3820" width="12.8984375" style="20" customWidth="1"/>
    <col min="3821" max="3821" width="12.69921875" style="20" bestFit="1" customWidth="1"/>
    <col min="3822" max="3822" width="11.8984375" style="20" bestFit="1" customWidth="1"/>
    <col min="3823" max="3823" width="13.69921875" style="20" bestFit="1" customWidth="1"/>
    <col min="3824" max="3824" width="13.69921875" style="20" customWidth="1"/>
    <col min="3825" max="3835" width="13.3984375" style="20" customWidth="1"/>
    <col min="3836" max="3836" width="9.3984375" style="20" customWidth="1"/>
    <col min="3837" max="3837" width="25.5" style="20" customWidth="1"/>
    <col min="3838" max="3838" width="15" style="20" customWidth="1"/>
    <col min="3839" max="3839" width="7.8984375" style="20" customWidth="1"/>
    <col min="3840" max="3848" width="9.19921875" style="20" customWidth="1"/>
    <col min="3849" max="4072" width="9" style="20"/>
    <col min="4073" max="4073" width="4.8984375" style="20" customWidth="1"/>
    <col min="4074" max="4074" width="46" style="20" customWidth="1"/>
    <col min="4075" max="4075" width="15.09765625" style="20" customWidth="1"/>
    <col min="4076" max="4076" width="12.8984375" style="20" customWidth="1"/>
    <col min="4077" max="4077" width="12.69921875" style="20" bestFit="1" customWidth="1"/>
    <col min="4078" max="4078" width="11.8984375" style="20" bestFit="1" customWidth="1"/>
    <col min="4079" max="4079" width="13.69921875" style="20" bestFit="1" customWidth="1"/>
    <col min="4080" max="4080" width="13.69921875" style="20" customWidth="1"/>
    <col min="4081" max="4091" width="13.3984375" style="20" customWidth="1"/>
    <col min="4092" max="4092" width="9.3984375" style="20" customWidth="1"/>
    <col min="4093" max="4093" width="25.5" style="20" customWidth="1"/>
    <col min="4094" max="4094" width="15" style="20" customWidth="1"/>
    <col min="4095" max="4095" width="7.8984375" style="20" customWidth="1"/>
    <col min="4096" max="4104" width="9.19921875" style="20" customWidth="1"/>
    <col min="4105" max="4328" width="9" style="20"/>
    <col min="4329" max="4329" width="4.8984375" style="20" customWidth="1"/>
    <col min="4330" max="4330" width="46" style="20" customWidth="1"/>
    <col min="4331" max="4331" width="15.09765625" style="20" customWidth="1"/>
    <col min="4332" max="4332" width="12.8984375" style="20" customWidth="1"/>
    <col min="4333" max="4333" width="12.69921875" style="20" bestFit="1" customWidth="1"/>
    <col min="4334" max="4334" width="11.8984375" style="20" bestFit="1" customWidth="1"/>
    <col min="4335" max="4335" width="13.69921875" style="20" bestFit="1" customWidth="1"/>
    <col min="4336" max="4336" width="13.69921875" style="20" customWidth="1"/>
    <col min="4337" max="4347" width="13.3984375" style="20" customWidth="1"/>
    <col min="4348" max="4348" width="9.3984375" style="20" customWidth="1"/>
    <col min="4349" max="4349" width="25.5" style="20" customWidth="1"/>
    <col min="4350" max="4350" width="15" style="20" customWidth="1"/>
    <col min="4351" max="4351" width="7.8984375" style="20" customWidth="1"/>
    <col min="4352" max="4360" width="9.19921875" style="20" customWidth="1"/>
    <col min="4361" max="4584" width="9" style="20"/>
    <col min="4585" max="4585" width="4.8984375" style="20" customWidth="1"/>
    <col min="4586" max="4586" width="46" style="20" customWidth="1"/>
    <col min="4587" max="4587" width="15.09765625" style="20" customWidth="1"/>
    <col min="4588" max="4588" width="12.8984375" style="20" customWidth="1"/>
    <col min="4589" max="4589" width="12.69921875" style="20" bestFit="1" customWidth="1"/>
    <col min="4590" max="4590" width="11.8984375" style="20" bestFit="1" customWidth="1"/>
    <col min="4591" max="4591" width="13.69921875" style="20" bestFit="1" customWidth="1"/>
    <col min="4592" max="4592" width="13.69921875" style="20" customWidth="1"/>
    <col min="4593" max="4603" width="13.3984375" style="20" customWidth="1"/>
    <col min="4604" max="4604" width="9.3984375" style="20" customWidth="1"/>
    <col min="4605" max="4605" width="25.5" style="20" customWidth="1"/>
    <col min="4606" max="4606" width="15" style="20" customWidth="1"/>
    <col min="4607" max="4607" width="7.8984375" style="20" customWidth="1"/>
    <col min="4608" max="4616" width="9.19921875" style="20" customWidth="1"/>
    <col min="4617" max="4840" width="9" style="20"/>
    <col min="4841" max="4841" width="4.8984375" style="20" customWidth="1"/>
    <col min="4842" max="4842" width="46" style="20" customWidth="1"/>
    <col min="4843" max="4843" width="15.09765625" style="20" customWidth="1"/>
    <col min="4844" max="4844" width="12.8984375" style="20" customWidth="1"/>
    <col min="4845" max="4845" width="12.69921875" style="20" bestFit="1" customWidth="1"/>
    <col min="4846" max="4846" width="11.8984375" style="20" bestFit="1" customWidth="1"/>
    <col min="4847" max="4847" width="13.69921875" style="20" bestFit="1" customWidth="1"/>
    <col min="4848" max="4848" width="13.69921875" style="20" customWidth="1"/>
    <col min="4849" max="4859" width="13.3984375" style="20" customWidth="1"/>
    <col min="4860" max="4860" width="9.3984375" style="20" customWidth="1"/>
    <col min="4861" max="4861" width="25.5" style="20" customWidth="1"/>
    <col min="4862" max="4862" width="15" style="20" customWidth="1"/>
    <col min="4863" max="4863" width="7.8984375" style="20" customWidth="1"/>
    <col min="4864" max="4872" width="9.19921875" style="20" customWidth="1"/>
    <col min="4873" max="5096" width="9" style="20"/>
    <col min="5097" max="5097" width="4.8984375" style="20" customWidth="1"/>
    <col min="5098" max="5098" width="46" style="20" customWidth="1"/>
    <col min="5099" max="5099" width="15.09765625" style="20" customWidth="1"/>
    <col min="5100" max="5100" width="12.8984375" style="20" customWidth="1"/>
    <col min="5101" max="5101" width="12.69921875" style="20" bestFit="1" customWidth="1"/>
    <col min="5102" max="5102" width="11.8984375" style="20" bestFit="1" customWidth="1"/>
    <col min="5103" max="5103" width="13.69921875" style="20" bestFit="1" customWidth="1"/>
    <col min="5104" max="5104" width="13.69921875" style="20" customWidth="1"/>
    <col min="5105" max="5115" width="13.3984375" style="20" customWidth="1"/>
    <col min="5116" max="5116" width="9.3984375" style="20" customWidth="1"/>
    <col min="5117" max="5117" width="25.5" style="20" customWidth="1"/>
    <col min="5118" max="5118" width="15" style="20" customWidth="1"/>
    <col min="5119" max="5119" width="7.8984375" style="20" customWidth="1"/>
    <col min="5120" max="5128" width="9.19921875" style="20" customWidth="1"/>
    <col min="5129" max="5352" width="9" style="20"/>
    <col min="5353" max="5353" width="4.8984375" style="20" customWidth="1"/>
    <col min="5354" max="5354" width="46" style="20" customWidth="1"/>
    <col min="5355" max="5355" width="15.09765625" style="20" customWidth="1"/>
    <col min="5356" max="5356" width="12.8984375" style="20" customWidth="1"/>
    <col min="5357" max="5357" width="12.69921875" style="20" bestFit="1" customWidth="1"/>
    <col min="5358" max="5358" width="11.8984375" style="20" bestFit="1" customWidth="1"/>
    <col min="5359" max="5359" width="13.69921875" style="20" bestFit="1" customWidth="1"/>
    <col min="5360" max="5360" width="13.69921875" style="20" customWidth="1"/>
    <col min="5361" max="5371" width="13.3984375" style="20" customWidth="1"/>
    <col min="5372" max="5372" width="9.3984375" style="20" customWidth="1"/>
    <col min="5373" max="5373" width="25.5" style="20" customWidth="1"/>
    <col min="5374" max="5374" width="15" style="20" customWidth="1"/>
    <col min="5375" max="5375" width="7.8984375" style="20" customWidth="1"/>
    <col min="5376" max="5384" width="9.19921875" style="20" customWidth="1"/>
    <col min="5385" max="5608" width="9" style="20"/>
    <col min="5609" max="5609" width="4.8984375" style="20" customWidth="1"/>
    <col min="5610" max="5610" width="46" style="20" customWidth="1"/>
    <col min="5611" max="5611" width="15.09765625" style="20" customWidth="1"/>
    <col min="5612" max="5612" width="12.8984375" style="20" customWidth="1"/>
    <col min="5613" max="5613" width="12.69921875" style="20" bestFit="1" customWidth="1"/>
    <col min="5614" max="5614" width="11.8984375" style="20" bestFit="1" customWidth="1"/>
    <col min="5615" max="5615" width="13.69921875" style="20" bestFit="1" customWidth="1"/>
    <col min="5616" max="5616" width="13.69921875" style="20" customWidth="1"/>
    <col min="5617" max="5627" width="13.3984375" style="20" customWidth="1"/>
    <col min="5628" max="5628" width="9.3984375" style="20" customWidth="1"/>
    <col min="5629" max="5629" width="25.5" style="20" customWidth="1"/>
    <col min="5630" max="5630" width="15" style="20" customWidth="1"/>
    <col min="5631" max="5631" width="7.8984375" style="20" customWidth="1"/>
    <col min="5632" max="5640" width="9.19921875" style="20" customWidth="1"/>
    <col min="5641" max="5864" width="9" style="20"/>
    <col min="5865" max="5865" width="4.8984375" style="20" customWidth="1"/>
    <col min="5866" max="5866" width="46" style="20" customWidth="1"/>
    <col min="5867" max="5867" width="15.09765625" style="20" customWidth="1"/>
    <col min="5868" max="5868" width="12.8984375" style="20" customWidth="1"/>
    <col min="5869" max="5869" width="12.69921875" style="20" bestFit="1" customWidth="1"/>
    <col min="5870" max="5870" width="11.8984375" style="20" bestFit="1" customWidth="1"/>
    <col min="5871" max="5871" width="13.69921875" style="20" bestFit="1" customWidth="1"/>
    <col min="5872" max="5872" width="13.69921875" style="20" customWidth="1"/>
    <col min="5873" max="5883" width="13.3984375" style="20" customWidth="1"/>
    <col min="5884" max="5884" width="9.3984375" style="20" customWidth="1"/>
    <col min="5885" max="5885" width="25.5" style="20" customWidth="1"/>
    <col min="5886" max="5886" width="15" style="20" customWidth="1"/>
    <col min="5887" max="5887" width="7.8984375" style="20" customWidth="1"/>
    <col min="5888" max="5896" width="9.19921875" style="20" customWidth="1"/>
    <col min="5897" max="6120" width="9" style="20"/>
    <col min="6121" max="6121" width="4.8984375" style="20" customWidth="1"/>
    <col min="6122" max="6122" width="46" style="20" customWidth="1"/>
    <col min="6123" max="6123" width="15.09765625" style="20" customWidth="1"/>
    <col min="6124" max="6124" width="12.8984375" style="20" customWidth="1"/>
    <col min="6125" max="6125" width="12.69921875" style="20" bestFit="1" customWidth="1"/>
    <col min="6126" max="6126" width="11.8984375" style="20" bestFit="1" customWidth="1"/>
    <col min="6127" max="6127" width="13.69921875" style="20" bestFit="1" customWidth="1"/>
    <col min="6128" max="6128" width="13.69921875" style="20" customWidth="1"/>
    <col min="6129" max="6139" width="13.3984375" style="20" customWidth="1"/>
    <col min="6140" max="6140" width="9.3984375" style="20" customWidth="1"/>
    <col min="6141" max="6141" width="25.5" style="20" customWidth="1"/>
    <col min="6142" max="6142" width="15" style="20" customWidth="1"/>
    <col min="6143" max="6143" width="7.8984375" style="20" customWidth="1"/>
    <col min="6144" max="6152" width="9.19921875" style="20" customWidth="1"/>
    <col min="6153" max="6376" width="9" style="20"/>
    <col min="6377" max="6377" width="4.8984375" style="20" customWidth="1"/>
    <col min="6378" max="6378" width="46" style="20" customWidth="1"/>
    <col min="6379" max="6379" width="15.09765625" style="20" customWidth="1"/>
    <col min="6380" max="6380" width="12.8984375" style="20" customWidth="1"/>
    <col min="6381" max="6381" width="12.69921875" style="20" bestFit="1" customWidth="1"/>
    <col min="6382" max="6382" width="11.8984375" style="20" bestFit="1" customWidth="1"/>
    <col min="6383" max="6383" width="13.69921875" style="20" bestFit="1" customWidth="1"/>
    <col min="6384" max="6384" width="13.69921875" style="20" customWidth="1"/>
    <col min="6385" max="6395" width="13.3984375" style="20" customWidth="1"/>
    <col min="6396" max="6396" width="9.3984375" style="20" customWidth="1"/>
    <col min="6397" max="6397" width="25.5" style="20" customWidth="1"/>
    <col min="6398" max="6398" width="15" style="20" customWidth="1"/>
    <col min="6399" max="6399" width="7.8984375" style="20" customWidth="1"/>
    <col min="6400" max="6408" width="9.19921875" style="20" customWidth="1"/>
    <col min="6409" max="6632" width="9" style="20"/>
    <col min="6633" max="6633" width="4.8984375" style="20" customWidth="1"/>
    <col min="6634" max="6634" width="46" style="20" customWidth="1"/>
    <col min="6635" max="6635" width="15.09765625" style="20" customWidth="1"/>
    <col min="6636" max="6636" width="12.8984375" style="20" customWidth="1"/>
    <col min="6637" max="6637" width="12.69921875" style="20" bestFit="1" customWidth="1"/>
    <col min="6638" max="6638" width="11.8984375" style="20" bestFit="1" customWidth="1"/>
    <col min="6639" max="6639" width="13.69921875" style="20" bestFit="1" customWidth="1"/>
    <col min="6640" max="6640" width="13.69921875" style="20" customWidth="1"/>
    <col min="6641" max="6651" width="13.3984375" style="20" customWidth="1"/>
    <col min="6652" max="6652" width="9.3984375" style="20" customWidth="1"/>
    <col min="6653" max="6653" width="25.5" style="20" customWidth="1"/>
    <col min="6654" max="6654" width="15" style="20" customWidth="1"/>
    <col min="6655" max="6655" width="7.8984375" style="20" customWidth="1"/>
    <col min="6656" max="6664" width="9.19921875" style="20" customWidth="1"/>
    <col min="6665" max="6888" width="9" style="20"/>
    <col min="6889" max="6889" width="4.8984375" style="20" customWidth="1"/>
    <col min="6890" max="6890" width="46" style="20" customWidth="1"/>
    <col min="6891" max="6891" width="15.09765625" style="20" customWidth="1"/>
    <col min="6892" max="6892" width="12.8984375" style="20" customWidth="1"/>
    <col min="6893" max="6893" width="12.69921875" style="20" bestFit="1" customWidth="1"/>
    <col min="6894" max="6894" width="11.8984375" style="20" bestFit="1" customWidth="1"/>
    <col min="6895" max="6895" width="13.69921875" style="20" bestFit="1" customWidth="1"/>
    <col min="6896" max="6896" width="13.69921875" style="20" customWidth="1"/>
    <col min="6897" max="6907" width="13.3984375" style="20" customWidth="1"/>
    <col min="6908" max="6908" width="9.3984375" style="20" customWidth="1"/>
    <col min="6909" max="6909" width="25.5" style="20" customWidth="1"/>
    <col min="6910" max="6910" width="15" style="20" customWidth="1"/>
    <col min="6911" max="6911" width="7.8984375" style="20" customWidth="1"/>
    <col min="6912" max="6920" width="9.19921875" style="20" customWidth="1"/>
    <col min="6921" max="7144" width="9" style="20"/>
    <col min="7145" max="7145" width="4.8984375" style="20" customWidth="1"/>
    <col min="7146" max="7146" width="46" style="20" customWidth="1"/>
    <col min="7147" max="7147" width="15.09765625" style="20" customWidth="1"/>
    <col min="7148" max="7148" width="12.8984375" style="20" customWidth="1"/>
    <col min="7149" max="7149" width="12.69921875" style="20" bestFit="1" customWidth="1"/>
    <col min="7150" max="7150" width="11.8984375" style="20" bestFit="1" customWidth="1"/>
    <col min="7151" max="7151" width="13.69921875" style="20" bestFit="1" customWidth="1"/>
    <col min="7152" max="7152" width="13.69921875" style="20" customWidth="1"/>
    <col min="7153" max="7163" width="13.3984375" style="20" customWidth="1"/>
    <col min="7164" max="7164" width="9.3984375" style="20" customWidth="1"/>
    <col min="7165" max="7165" width="25.5" style="20" customWidth="1"/>
    <col min="7166" max="7166" width="15" style="20" customWidth="1"/>
    <col min="7167" max="7167" width="7.8984375" style="20" customWidth="1"/>
    <col min="7168" max="7176" width="9.19921875" style="20" customWidth="1"/>
    <col min="7177" max="7400" width="9" style="20"/>
    <col min="7401" max="7401" width="4.8984375" style="20" customWidth="1"/>
    <col min="7402" max="7402" width="46" style="20" customWidth="1"/>
    <col min="7403" max="7403" width="15.09765625" style="20" customWidth="1"/>
    <col min="7404" max="7404" width="12.8984375" style="20" customWidth="1"/>
    <col min="7405" max="7405" width="12.69921875" style="20" bestFit="1" customWidth="1"/>
    <col min="7406" max="7406" width="11.8984375" style="20" bestFit="1" customWidth="1"/>
    <col min="7407" max="7407" width="13.69921875" style="20" bestFit="1" customWidth="1"/>
    <col min="7408" max="7408" width="13.69921875" style="20" customWidth="1"/>
    <col min="7409" max="7419" width="13.3984375" style="20" customWidth="1"/>
    <col min="7420" max="7420" width="9.3984375" style="20" customWidth="1"/>
    <col min="7421" max="7421" width="25.5" style="20" customWidth="1"/>
    <col min="7422" max="7422" width="15" style="20" customWidth="1"/>
    <col min="7423" max="7423" width="7.8984375" style="20" customWidth="1"/>
    <col min="7424" max="7432" width="9.19921875" style="20" customWidth="1"/>
    <col min="7433" max="7656" width="9" style="20"/>
    <col min="7657" max="7657" width="4.8984375" style="20" customWidth="1"/>
    <col min="7658" max="7658" width="46" style="20" customWidth="1"/>
    <col min="7659" max="7659" width="15.09765625" style="20" customWidth="1"/>
    <col min="7660" max="7660" width="12.8984375" style="20" customWidth="1"/>
    <col min="7661" max="7661" width="12.69921875" style="20" bestFit="1" customWidth="1"/>
    <col min="7662" max="7662" width="11.8984375" style="20" bestFit="1" customWidth="1"/>
    <col min="7663" max="7663" width="13.69921875" style="20" bestFit="1" customWidth="1"/>
    <col min="7664" max="7664" width="13.69921875" style="20" customWidth="1"/>
    <col min="7665" max="7675" width="13.3984375" style="20" customWidth="1"/>
    <col min="7676" max="7676" width="9.3984375" style="20" customWidth="1"/>
    <col min="7677" max="7677" width="25.5" style="20" customWidth="1"/>
    <col min="7678" max="7678" width="15" style="20" customWidth="1"/>
    <col min="7679" max="7679" width="7.8984375" style="20" customWidth="1"/>
    <col min="7680" max="7688" width="9.19921875" style="20" customWidth="1"/>
    <col min="7689" max="7912" width="9" style="20"/>
    <col min="7913" max="7913" width="4.8984375" style="20" customWidth="1"/>
    <col min="7914" max="7914" width="46" style="20" customWidth="1"/>
    <col min="7915" max="7915" width="15.09765625" style="20" customWidth="1"/>
    <col min="7916" max="7916" width="12.8984375" style="20" customWidth="1"/>
    <col min="7917" max="7917" width="12.69921875" style="20" bestFit="1" customWidth="1"/>
    <col min="7918" max="7918" width="11.8984375" style="20" bestFit="1" customWidth="1"/>
    <col min="7919" max="7919" width="13.69921875" style="20" bestFit="1" customWidth="1"/>
    <col min="7920" max="7920" width="13.69921875" style="20" customWidth="1"/>
    <col min="7921" max="7931" width="13.3984375" style="20" customWidth="1"/>
    <col min="7932" max="7932" width="9.3984375" style="20" customWidth="1"/>
    <col min="7933" max="7933" width="25.5" style="20" customWidth="1"/>
    <col min="7934" max="7934" width="15" style="20" customWidth="1"/>
    <col min="7935" max="7935" width="7.8984375" style="20" customWidth="1"/>
    <col min="7936" max="7944" width="9.19921875" style="20" customWidth="1"/>
    <col min="7945" max="8168" width="9" style="20"/>
    <col min="8169" max="8169" width="4.8984375" style="20" customWidth="1"/>
    <col min="8170" max="8170" width="46" style="20" customWidth="1"/>
    <col min="8171" max="8171" width="15.09765625" style="20" customWidth="1"/>
    <col min="8172" max="8172" width="12.8984375" style="20" customWidth="1"/>
    <col min="8173" max="8173" width="12.69921875" style="20" bestFit="1" customWidth="1"/>
    <col min="8174" max="8174" width="11.8984375" style="20" bestFit="1" customWidth="1"/>
    <col min="8175" max="8175" width="13.69921875" style="20" bestFit="1" customWidth="1"/>
    <col min="8176" max="8176" width="13.69921875" style="20" customWidth="1"/>
    <col min="8177" max="8187" width="13.3984375" style="20" customWidth="1"/>
    <col min="8188" max="8188" width="9.3984375" style="20" customWidth="1"/>
    <col min="8189" max="8189" width="25.5" style="20" customWidth="1"/>
    <col min="8190" max="8190" width="15" style="20" customWidth="1"/>
    <col min="8191" max="8191" width="7.8984375" style="20" customWidth="1"/>
    <col min="8192" max="8200" width="9.19921875" style="20" customWidth="1"/>
    <col min="8201" max="8424" width="9" style="20"/>
    <col min="8425" max="8425" width="4.8984375" style="20" customWidth="1"/>
    <col min="8426" max="8426" width="46" style="20" customWidth="1"/>
    <col min="8427" max="8427" width="15.09765625" style="20" customWidth="1"/>
    <col min="8428" max="8428" width="12.8984375" style="20" customWidth="1"/>
    <col min="8429" max="8429" width="12.69921875" style="20" bestFit="1" customWidth="1"/>
    <col min="8430" max="8430" width="11.8984375" style="20" bestFit="1" customWidth="1"/>
    <col min="8431" max="8431" width="13.69921875" style="20" bestFit="1" customWidth="1"/>
    <col min="8432" max="8432" width="13.69921875" style="20" customWidth="1"/>
    <col min="8433" max="8443" width="13.3984375" style="20" customWidth="1"/>
    <col min="8444" max="8444" width="9.3984375" style="20" customWidth="1"/>
    <col min="8445" max="8445" width="25.5" style="20" customWidth="1"/>
    <col min="8446" max="8446" width="15" style="20" customWidth="1"/>
    <col min="8447" max="8447" width="7.8984375" style="20" customWidth="1"/>
    <col min="8448" max="8456" width="9.19921875" style="20" customWidth="1"/>
    <col min="8457" max="8680" width="9" style="20"/>
    <col min="8681" max="8681" width="4.8984375" style="20" customWidth="1"/>
    <col min="8682" max="8682" width="46" style="20" customWidth="1"/>
    <col min="8683" max="8683" width="15.09765625" style="20" customWidth="1"/>
    <col min="8684" max="8684" width="12.8984375" style="20" customWidth="1"/>
    <col min="8685" max="8685" width="12.69921875" style="20" bestFit="1" customWidth="1"/>
    <col min="8686" max="8686" width="11.8984375" style="20" bestFit="1" customWidth="1"/>
    <col min="8687" max="8687" width="13.69921875" style="20" bestFit="1" customWidth="1"/>
    <col min="8688" max="8688" width="13.69921875" style="20" customWidth="1"/>
    <col min="8689" max="8699" width="13.3984375" style="20" customWidth="1"/>
    <col min="8700" max="8700" width="9.3984375" style="20" customWidth="1"/>
    <col min="8701" max="8701" width="25.5" style="20" customWidth="1"/>
    <col min="8702" max="8702" width="15" style="20" customWidth="1"/>
    <col min="8703" max="8703" width="7.8984375" style="20" customWidth="1"/>
    <col min="8704" max="8712" width="9.19921875" style="20" customWidth="1"/>
    <col min="8713" max="8936" width="9" style="20"/>
    <col min="8937" max="8937" width="4.8984375" style="20" customWidth="1"/>
    <col min="8938" max="8938" width="46" style="20" customWidth="1"/>
    <col min="8939" max="8939" width="15.09765625" style="20" customWidth="1"/>
    <col min="8940" max="8940" width="12.8984375" style="20" customWidth="1"/>
    <col min="8941" max="8941" width="12.69921875" style="20" bestFit="1" customWidth="1"/>
    <col min="8942" max="8942" width="11.8984375" style="20" bestFit="1" customWidth="1"/>
    <col min="8943" max="8943" width="13.69921875" style="20" bestFit="1" customWidth="1"/>
    <col min="8944" max="8944" width="13.69921875" style="20" customWidth="1"/>
    <col min="8945" max="8955" width="13.3984375" style="20" customWidth="1"/>
    <col min="8956" max="8956" width="9.3984375" style="20" customWidth="1"/>
    <col min="8957" max="8957" width="25.5" style="20" customWidth="1"/>
    <col min="8958" max="8958" width="15" style="20" customWidth="1"/>
    <col min="8959" max="8959" width="7.8984375" style="20" customWidth="1"/>
    <col min="8960" max="8968" width="9.19921875" style="20" customWidth="1"/>
    <col min="8969" max="9192" width="9" style="20"/>
    <col min="9193" max="9193" width="4.8984375" style="20" customWidth="1"/>
    <col min="9194" max="9194" width="46" style="20" customWidth="1"/>
    <col min="9195" max="9195" width="15.09765625" style="20" customWidth="1"/>
    <col min="9196" max="9196" width="12.8984375" style="20" customWidth="1"/>
    <col min="9197" max="9197" width="12.69921875" style="20" bestFit="1" customWidth="1"/>
    <col min="9198" max="9198" width="11.8984375" style="20" bestFit="1" customWidth="1"/>
    <col min="9199" max="9199" width="13.69921875" style="20" bestFit="1" customWidth="1"/>
    <col min="9200" max="9200" width="13.69921875" style="20" customWidth="1"/>
    <col min="9201" max="9211" width="13.3984375" style="20" customWidth="1"/>
    <col min="9212" max="9212" width="9.3984375" style="20" customWidth="1"/>
    <col min="9213" max="9213" width="25.5" style="20" customWidth="1"/>
    <col min="9214" max="9214" width="15" style="20" customWidth="1"/>
    <col min="9215" max="9215" width="7.8984375" style="20" customWidth="1"/>
    <col min="9216" max="9224" width="9.19921875" style="20" customWidth="1"/>
    <col min="9225" max="9448" width="9" style="20"/>
    <col min="9449" max="9449" width="4.8984375" style="20" customWidth="1"/>
    <col min="9450" max="9450" width="46" style="20" customWidth="1"/>
    <col min="9451" max="9451" width="15.09765625" style="20" customWidth="1"/>
    <col min="9452" max="9452" width="12.8984375" style="20" customWidth="1"/>
    <col min="9453" max="9453" width="12.69921875" style="20" bestFit="1" customWidth="1"/>
    <col min="9454" max="9454" width="11.8984375" style="20" bestFit="1" customWidth="1"/>
    <col min="9455" max="9455" width="13.69921875" style="20" bestFit="1" customWidth="1"/>
    <col min="9456" max="9456" width="13.69921875" style="20" customWidth="1"/>
    <col min="9457" max="9467" width="13.3984375" style="20" customWidth="1"/>
    <col min="9468" max="9468" width="9.3984375" style="20" customWidth="1"/>
    <col min="9469" max="9469" width="25.5" style="20" customWidth="1"/>
    <col min="9470" max="9470" width="15" style="20" customWidth="1"/>
    <col min="9471" max="9471" width="7.8984375" style="20" customWidth="1"/>
    <col min="9472" max="9480" width="9.19921875" style="20" customWidth="1"/>
    <col min="9481" max="9704" width="9" style="20"/>
    <col min="9705" max="9705" width="4.8984375" style="20" customWidth="1"/>
    <col min="9706" max="9706" width="46" style="20" customWidth="1"/>
    <col min="9707" max="9707" width="15.09765625" style="20" customWidth="1"/>
    <col min="9708" max="9708" width="12.8984375" style="20" customWidth="1"/>
    <col min="9709" max="9709" width="12.69921875" style="20" bestFit="1" customWidth="1"/>
    <col min="9710" max="9710" width="11.8984375" style="20" bestFit="1" customWidth="1"/>
    <col min="9711" max="9711" width="13.69921875" style="20" bestFit="1" customWidth="1"/>
    <col min="9712" max="9712" width="13.69921875" style="20" customWidth="1"/>
    <col min="9713" max="9723" width="13.3984375" style="20" customWidth="1"/>
    <col min="9724" max="9724" width="9.3984375" style="20" customWidth="1"/>
    <col min="9725" max="9725" width="25.5" style="20" customWidth="1"/>
    <col min="9726" max="9726" width="15" style="20" customWidth="1"/>
    <col min="9727" max="9727" width="7.8984375" style="20" customWidth="1"/>
    <col min="9728" max="9736" width="9.19921875" style="20" customWidth="1"/>
    <col min="9737" max="9960" width="9" style="20"/>
    <col min="9961" max="9961" width="4.8984375" style="20" customWidth="1"/>
    <col min="9962" max="9962" width="46" style="20" customWidth="1"/>
    <col min="9963" max="9963" width="15.09765625" style="20" customWidth="1"/>
    <col min="9964" max="9964" width="12.8984375" style="20" customWidth="1"/>
    <col min="9965" max="9965" width="12.69921875" style="20" bestFit="1" customWidth="1"/>
    <col min="9966" max="9966" width="11.8984375" style="20" bestFit="1" customWidth="1"/>
    <col min="9967" max="9967" width="13.69921875" style="20" bestFit="1" customWidth="1"/>
    <col min="9968" max="9968" width="13.69921875" style="20" customWidth="1"/>
    <col min="9969" max="9979" width="13.3984375" style="20" customWidth="1"/>
    <col min="9980" max="9980" width="9.3984375" style="20" customWidth="1"/>
    <col min="9981" max="9981" width="25.5" style="20" customWidth="1"/>
    <col min="9982" max="9982" width="15" style="20" customWidth="1"/>
    <col min="9983" max="9983" width="7.8984375" style="20" customWidth="1"/>
    <col min="9984" max="9992" width="9.19921875" style="20" customWidth="1"/>
    <col min="9993" max="10216" width="9" style="20"/>
    <col min="10217" max="10217" width="4.8984375" style="20" customWidth="1"/>
    <col min="10218" max="10218" width="46" style="20" customWidth="1"/>
    <col min="10219" max="10219" width="15.09765625" style="20" customWidth="1"/>
    <col min="10220" max="10220" width="12.8984375" style="20" customWidth="1"/>
    <col min="10221" max="10221" width="12.69921875" style="20" bestFit="1" customWidth="1"/>
    <col min="10222" max="10222" width="11.8984375" style="20" bestFit="1" customWidth="1"/>
    <col min="10223" max="10223" width="13.69921875" style="20" bestFit="1" customWidth="1"/>
    <col min="10224" max="10224" width="13.69921875" style="20" customWidth="1"/>
    <col min="10225" max="10235" width="13.3984375" style="20" customWidth="1"/>
    <col min="10236" max="10236" width="9.3984375" style="20" customWidth="1"/>
    <col min="10237" max="10237" width="25.5" style="20" customWidth="1"/>
    <col min="10238" max="10238" width="15" style="20" customWidth="1"/>
    <col min="10239" max="10239" width="7.8984375" style="20" customWidth="1"/>
    <col min="10240" max="10248" width="9.19921875" style="20" customWidth="1"/>
    <col min="10249" max="10472" width="9" style="20"/>
    <col min="10473" max="10473" width="4.8984375" style="20" customWidth="1"/>
    <col min="10474" max="10474" width="46" style="20" customWidth="1"/>
    <col min="10475" max="10475" width="15.09765625" style="20" customWidth="1"/>
    <col min="10476" max="10476" width="12.8984375" style="20" customWidth="1"/>
    <col min="10477" max="10477" width="12.69921875" style="20" bestFit="1" customWidth="1"/>
    <col min="10478" max="10478" width="11.8984375" style="20" bestFit="1" customWidth="1"/>
    <col min="10479" max="10479" width="13.69921875" style="20" bestFit="1" customWidth="1"/>
    <col min="10480" max="10480" width="13.69921875" style="20" customWidth="1"/>
    <col min="10481" max="10491" width="13.3984375" style="20" customWidth="1"/>
    <col min="10492" max="10492" width="9.3984375" style="20" customWidth="1"/>
    <col min="10493" max="10493" width="25.5" style="20" customWidth="1"/>
    <col min="10494" max="10494" width="15" style="20" customWidth="1"/>
    <col min="10495" max="10495" width="7.8984375" style="20" customWidth="1"/>
    <col min="10496" max="10504" width="9.19921875" style="20" customWidth="1"/>
    <col min="10505" max="10728" width="9" style="20"/>
    <col min="10729" max="10729" width="4.8984375" style="20" customWidth="1"/>
    <col min="10730" max="10730" width="46" style="20" customWidth="1"/>
    <col min="10731" max="10731" width="15.09765625" style="20" customWidth="1"/>
    <col min="10732" max="10732" width="12.8984375" style="20" customWidth="1"/>
    <col min="10733" max="10733" width="12.69921875" style="20" bestFit="1" customWidth="1"/>
    <col min="10734" max="10734" width="11.8984375" style="20" bestFit="1" customWidth="1"/>
    <col min="10735" max="10735" width="13.69921875" style="20" bestFit="1" customWidth="1"/>
    <col min="10736" max="10736" width="13.69921875" style="20" customWidth="1"/>
    <col min="10737" max="10747" width="13.3984375" style="20" customWidth="1"/>
    <col min="10748" max="10748" width="9.3984375" style="20" customWidth="1"/>
    <col min="10749" max="10749" width="25.5" style="20" customWidth="1"/>
    <col min="10750" max="10750" width="15" style="20" customWidth="1"/>
    <col min="10751" max="10751" width="7.8984375" style="20" customWidth="1"/>
    <col min="10752" max="10760" width="9.19921875" style="20" customWidth="1"/>
    <col min="10761" max="10984" width="9" style="20"/>
    <col min="10985" max="10985" width="4.8984375" style="20" customWidth="1"/>
    <col min="10986" max="10986" width="46" style="20" customWidth="1"/>
    <col min="10987" max="10987" width="15.09765625" style="20" customWidth="1"/>
    <col min="10988" max="10988" width="12.8984375" style="20" customWidth="1"/>
    <col min="10989" max="10989" width="12.69921875" style="20" bestFit="1" customWidth="1"/>
    <col min="10990" max="10990" width="11.8984375" style="20" bestFit="1" customWidth="1"/>
    <col min="10991" max="10991" width="13.69921875" style="20" bestFit="1" customWidth="1"/>
    <col min="10992" max="10992" width="13.69921875" style="20" customWidth="1"/>
    <col min="10993" max="11003" width="13.3984375" style="20" customWidth="1"/>
    <col min="11004" max="11004" width="9.3984375" style="20" customWidth="1"/>
    <col min="11005" max="11005" width="25.5" style="20" customWidth="1"/>
    <col min="11006" max="11006" width="15" style="20" customWidth="1"/>
    <col min="11007" max="11007" width="7.8984375" style="20" customWidth="1"/>
    <col min="11008" max="11016" width="9.19921875" style="20" customWidth="1"/>
    <col min="11017" max="11240" width="9" style="20"/>
    <col min="11241" max="11241" width="4.8984375" style="20" customWidth="1"/>
    <col min="11242" max="11242" width="46" style="20" customWidth="1"/>
    <col min="11243" max="11243" width="15.09765625" style="20" customWidth="1"/>
    <col min="11244" max="11244" width="12.8984375" style="20" customWidth="1"/>
    <col min="11245" max="11245" width="12.69921875" style="20" bestFit="1" customWidth="1"/>
    <col min="11246" max="11246" width="11.8984375" style="20" bestFit="1" customWidth="1"/>
    <col min="11247" max="11247" width="13.69921875" style="20" bestFit="1" customWidth="1"/>
    <col min="11248" max="11248" width="13.69921875" style="20" customWidth="1"/>
    <col min="11249" max="11259" width="13.3984375" style="20" customWidth="1"/>
    <col min="11260" max="11260" width="9.3984375" style="20" customWidth="1"/>
    <col min="11261" max="11261" width="25.5" style="20" customWidth="1"/>
    <col min="11262" max="11262" width="15" style="20" customWidth="1"/>
    <col min="11263" max="11263" width="7.8984375" style="20" customWidth="1"/>
    <col min="11264" max="11272" width="9.19921875" style="20" customWidth="1"/>
    <col min="11273" max="11496" width="9" style="20"/>
    <col min="11497" max="11497" width="4.8984375" style="20" customWidth="1"/>
    <col min="11498" max="11498" width="46" style="20" customWidth="1"/>
    <col min="11499" max="11499" width="15.09765625" style="20" customWidth="1"/>
    <col min="11500" max="11500" width="12.8984375" style="20" customWidth="1"/>
    <col min="11501" max="11501" width="12.69921875" style="20" bestFit="1" customWidth="1"/>
    <col min="11502" max="11502" width="11.8984375" style="20" bestFit="1" customWidth="1"/>
    <col min="11503" max="11503" width="13.69921875" style="20" bestFit="1" customWidth="1"/>
    <col min="11504" max="11504" width="13.69921875" style="20" customWidth="1"/>
    <col min="11505" max="11515" width="13.3984375" style="20" customWidth="1"/>
    <col min="11516" max="11516" width="9.3984375" style="20" customWidth="1"/>
    <col min="11517" max="11517" width="25.5" style="20" customWidth="1"/>
    <col min="11518" max="11518" width="15" style="20" customWidth="1"/>
    <col min="11519" max="11519" width="7.8984375" style="20" customWidth="1"/>
    <col min="11520" max="11528" width="9.19921875" style="20" customWidth="1"/>
    <col min="11529" max="11752" width="9" style="20"/>
    <col min="11753" max="11753" width="4.8984375" style="20" customWidth="1"/>
    <col min="11754" max="11754" width="46" style="20" customWidth="1"/>
    <col min="11755" max="11755" width="15.09765625" style="20" customWidth="1"/>
    <col min="11756" max="11756" width="12.8984375" style="20" customWidth="1"/>
    <col min="11757" max="11757" width="12.69921875" style="20" bestFit="1" customWidth="1"/>
    <col min="11758" max="11758" width="11.8984375" style="20" bestFit="1" customWidth="1"/>
    <col min="11759" max="11759" width="13.69921875" style="20" bestFit="1" customWidth="1"/>
    <col min="11760" max="11760" width="13.69921875" style="20" customWidth="1"/>
    <col min="11761" max="11771" width="13.3984375" style="20" customWidth="1"/>
    <col min="11772" max="11772" width="9.3984375" style="20" customWidth="1"/>
    <col min="11773" max="11773" width="25.5" style="20" customWidth="1"/>
    <col min="11774" max="11774" width="15" style="20" customWidth="1"/>
    <col min="11775" max="11775" width="7.8984375" style="20" customWidth="1"/>
    <col min="11776" max="11784" width="9.19921875" style="20" customWidth="1"/>
    <col min="11785" max="12008" width="9" style="20"/>
    <col min="12009" max="12009" width="4.8984375" style="20" customWidth="1"/>
    <col min="12010" max="12010" width="46" style="20" customWidth="1"/>
    <col min="12011" max="12011" width="15.09765625" style="20" customWidth="1"/>
    <col min="12012" max="12012" width="12.8984375" style="20" customWidth="1"/>
    <col min="12013" max="12013" width="12.69921875" style="20" bestFit="1" customWidth="1"/>
    <col min="12014" max="12014" width="11.8984375" style="20" bestFit="1" customWidth="1"/>
    <col min="12015" max="12015" width="13.69921875" style="20" bestFit="1" customWidth="1"/>
    <col min="12016" max="12016" width="13.69921875" style="20" customWidth="1"/>
    <col min="12017" max="12027" width="13.3984375" style="20" customWidth="1"/>
    <col min="12028" max="12028" width="9.3984375" style="20" customWidth="1"/>
    <col min="12029" max="12029" width="25.5" style="20" customWidth="1"/>
    <col min="12030" max="12030" width="15" style="20" customWidth="1"/>
    <col min="12031" max="12031" width="7.8984375" style="20" customWidth="1"/>
    <col min="12032" max="12040" width="9.19921875" style="20" customWidth="1"/>
    <col min="12041" max="12264" width="9" style="20"/>
    <col min="12265" max="12265" width="4.8984375" style="20" customWidth="1"/>
    <col min="12266" max="12266" width="46" style="20" customWidth="1"/>
    <col min="12267" max="12267" width="15.09765625" style="20" customWidth="1"/>
    <col min="12268" max="12268" width="12.8984375" style="20" customWidth="1"/>
    <col min="12269" max="12269" width="12.69921875" style="20" bestFit="1" customWidth="1"/>
    <col min="12270" max="12270" width="11.8984375" style="20" bestFit="1" customWidth="1"/>
    <col min="12271" max="12271" width="13.69921875" style="20" bestFit="1" customWidth="1"/>
    <col min="12272" max="12272" width="13.69921875" style="20" customWidth="1"/>
    <col min="12273" max="12283" width="13.3984375" style="20" customWidth="1"/>
    <col min="12284" max="12284" width="9.3984375" style="20" customWidth="1"/>
    <col min="12285" max="12285" width="25.5" style="20" customWidth="1"/>
    <col min="12286" max="12286" width="15" style="20" customWidth="1"/>
    <col min="12287" max="12287" width="7.8984375" style="20" customWidth="1"/>
    <col min="12288" max="12296" width="9.19921875" style="20" customWidth="1"/>
    <col min="12297" max="12520" width="9" style="20"/>
    <col min="12521" max="12521" width="4.8984375" style="20" customWidth="1"/>
    <col min="12522" max="12522" width="46" style="20" customWidth="1"/>
    <col min="12523" max="12523" width="15.09765625" style="20" customWidth="1"/>
    <col min="12524" max="12524" width="12.8984375" style="20" customWidth="1"/>
    <col min="12525" max="12525" width="12.69921875" style="20" bestFit="1" customWidth="1"/>
    <col min="12526" max="12526" width="11.8984375" style="20" bestFit="1" customWidth="1"/>
    <col min="12527" max="12527" width="13.69921875" style="20" bestFit="1" customWidth="1"/>
    <col min="12528" max="12528" width="13.69921875" style="20" customWidth="1"/>
    <col min="12529" max="12539" width="13.3984375" style="20" customWidth="1"/>
    <col min="12540" max="12540" width="9.3984375" style="20" customWidth="1"/>
    <col min="12541" max="12541" width="25.5" style="20" customWidth="1"/>
    <col min="12542" max="12542" width="15" style="20" customWidth="1"/>
    <col min="12543" max="12543" width="7.8984375" style="20" customWidth="1"/>
    <col min="12544" max="12552" width="9.19921875" style="20" customWidth="1"/>
    <col min="12553" max="12776" width="9" style="20"/>
    <col min="12777" max="12777" width="4.8984375" style="20" customWidth="1"/>
    <col min="12778" max="12778" width="46" style="20" customWidth="1"/>
    <col min="12779" max="12779" width="15.09765625" style="20" customWidth="1"/>
    <col min="12780" max="12780" width="12.8984375" style="20" customWidth="1"/>
    <col min="12781" max="12781" width="12.69921875" style="20" bestFit="1" customWidth="1"/>
    <col min="12782" max="12782" width="11.8984375" style="20" bestFit="1" customWidth="1"/>
    <col min="12783" max="12783" width="13.69921875" style="20" bestFit="1" customWidth="1"/>
    <col min="12784" max="12784" width="13.69921875" style="20" customWidth="1"/>
    <col min="12785" max="12795" width="13.3984375" style="20" customWidth="1"/>
    <col min="12796" max="12796" width="9.3984375" style="20" customWidth="1"/>
    <col min="12797" max="12797" width="25.5" style="20" customWidth="1"/>
    <col min="12798" max="12798" width="15" style="20" customWidth="1"/>
    <col min="12799" max="12799" width="7.8984375" style="20" customWidth="1"/>
    <col min="12800" max="12808" width="9.19921875" style="20" customWidth="1"/>
    <col min="12809" max="13032" width="9" style="20"/>
    <col min="13033" max="13033" width="4.8984375" style="20" customWidth="1"/>
    <col min="13034" max="13034" width="46" style="20" customWidth="1"/>
    <col min="13035" max="13035" width="15.09765625" style="20" customWidth="1"/>
    <col min="13036" max="13036" width="12.8984375" style="20" customWidth="1"/>
    <col min="13037" max="13037" width="12.69921875" style="20" bestFit="1" customWidth="1"/>
    <col min="13038" max="13038" width="11.8984375" style="20" bestFit="1" customWidth="1"/>
    <col min="13039" max="13039" width="13.69921875" style="20" bestFit="1" customWidth="1"/>
    <col min="13040" max="13040" width="13.69921875" style="20" customWidth="1"/>
    <col min="13041" max="13051" width="13.3984375" style="20" customWidth="1"/>
    <col min="13052" max="13052" width="9.3984375" style="20" customWidth="1"/>
    <col min="13053" max="13053" width="25.5" style="20" customWidth="1"/>
    <col min="13054" max="13054" width="15" style="20" customWidth="1"/>
    <col min="13055" max="13055" width="7.8984375" style="20" customWidth="1"/>
    <col min="13056" max="13064" width="9.19921875" style="20" customWidth="1"/>
    <col min="13065" max="13288" width="9" style="20"/>
    <col min="13289" max="13289" width="4.8984375" style="20" customWidth="1"/>
    <col min="13290" max="13290" width="46" style="20" customWidth="1"/>
    <col min="13291" max="13291" width="15.09765625" style="20" customWidth="1"/>
    <col min="13292" max="13292" width="12.8984375" style="20" customWidth="1"/>
    <col min="13293" max="13293" width="12.69921875" style="20" bestFit="1" customWidth="1"/>
    <col min="13294" max="13294" width="11.8984375" style="20" bestFit="1" customWidth="1"/>
    <col min="13295" max="13295" width="13.69921875" style="20" bestFit="1" customWidth="1"/>
    <col min="13296" max="13296" width="13.69921875" style="20" customWidth="1"/>
    <col min="13297" max="13307" width="13.3984375" style="20" customWidth="1"/>
    <col min="13308" max="13308" width="9.3984375" style="20" customWidth="1"/>
    <col min="13309" max="13309" width="25.5" style="20" customWidth="1"/>
    <col min="13310" max="13310" width="15" style="20" customWidth="1"/>
    <col min="13311" max="13311" width="7.8984375" style="20" customWidth="1"/>
    <col min="13312" max="13320" width="9.19921875" style="20" customWidth="1"/>
    <col min="13321" max="13544" width="9" style="20"/>
    <col min="13545" max="13545" width="4.8984375" style="20" customWidth="1"/>
    <col min="13546" max="13546" width="46" style="20" customWidth="1"/>
    <col min="13547" max="13547" width="15.09765625" style="20" customWidth="1"/>
    <col min="13548" max="13548" width="12.8984375" style="20" customWidth="1"/>
    <col min="13549" max="13549" width="12.69921875" style="20" bestFit="1" customWidth="1"/>
    <col min="13550" max="13550" width="11.8984375" style="20" bestFit="1" customWidth="1"/>
    <col min="13551" max="13551" width="13.69921875" style="20" bestFit="1" customWidth="1"/>
    <col min="13552" max="13552" width="13.69921875" style="20" customWidth="1"/>
    <col min="13553" max="13563" width="13.3984375" style="20" customWidth="1"/>
    <col min="13564" max="13564" width="9.3984375" style="20" customWidth="1"/>
    <col min="13565" max="13565" width="25.5" style="20" customWidth="1"/>
    <col min="13566" max="13566" width="15" style="20" customWidth="1"/>
    <col min="13567" max="13567" width="7.8984375" style="20" customWidth="1"/>
    <col min="13568" max="13576" width="9.19921875" style="20" customWidth="1"/>
    <col min="13577" max="13800" width="9" style="20"/>
    <col min="13801" max="13801" width="4.8984375" style="20" customWidth="1"/>
    <col min="13802" max="13802" width="46" style="20" customWidth="1"/>
    <col min="13803" max="13803" width="15.09765625" style="20" customWidth="1"/>
    <col min="13804" max="13804" width="12.8984375" style="20" customWidth="1"/>
    <col min="13805" max="13805" width="12.69921875" style="20" bestFit="1" customWidth="1"/>
    <col min="13806" max="13806" width="11.8984375" style="20" bestFit="1" customWidth="1"/>
    <col min="13807" max="13807" width="13.69921875" style="20" bestFit="1" customWidth="1"/>
    <col min="13808" max="13808" width="13.69921875" style="20" customWidth="1"/>
    <col min="13809" max="13819" width="13.3984375" style="20" customWidth="1"/>
    <col min="13820" max="13820" width="9.3984375" style="20" customWidth="1"/>
    <col min="13821" max="13821" width="25.5" style="20" customWidth="1"/>
    <col min="13822" max="13822" width="15" style="20" customWidth="1"/>
    <col min="13823" max="13823" width="7.8984375" style="20" customWidth="1"/>
    <col min="13824" max="13832" width="9.19921875" style="20" customWidth="1"/>
    <col min="13833" max="14056" width="9" style="20"/>
    <col min="14057" max="14057" width="4.8984375" style="20" customWidth="1"/>
    <col min="14058" max="14058" width="46" style="20" customWidth="1"/>
    <col min="14059" max="14059" width="15.09765625" style="20" customWidth="1"/>
    <col min="14060" max="14060" width="12.8984375" style="20" customWidth="1"/>
    <col min="14061" max="14061" width="12.69921875" style="20" bestFit="1" customWidth="1"/>
    <col min="14062" max="14062" width="11.8984375" style="20" bestFit="1" customWidth="1"/>
    <col min="14063" max="14063" width="13.69921875" style="20" bestFit="1" customWidth="1"/>
    <col min="14064" max="14064" width="13.69921875" style="20" customWidth="1"/>
    <col min="14065" max="14075" width="13.3984375" style="20" customWidth="1"/>
    <col min="14076" max="14076" width="9.3984375" style="20" customWidth="1"/>
    <col min="14077" max="14077" width="25.5" style="20" customWidth="1"/>
    <col min="14078" max="14078" width="15" style="20" customWidth="1"/>
    <col min="14079" max="14079" width="7.8984375" style="20" customWidth="1"/>
    <col min="14080" max="14088" width="9.19921875" style="20" customWidth="1"/>
    <col min="14089" max="14312" width="9" style="20"/>
    <col min="14313" max="14313" width="4.8984375" style="20" customWidth="1"/>
    <col min="14314" max="14314" width="46" style="20" customWidth="1"/>
    <col min="14315" max="14315" width="15.09765625" style="20" customWidth="1"/>
    <col min="14316" max="14316" width="12.8984375" style="20" customWidth="1"/>
    <col min="14317" max="14317" width="12.69921875" style="20" bestFit="1" customWidth="1"/>
    <col min="14318" max="14318" width="11.8984375" style="20" bestFit="1" customWidth="1"/>
    <col min="14319" max="14319" width="13.69921875" style="20" bestFit="1" customWidth="1"/>
    <col min="14320" max="14320" width="13.69921875" style="20" customWidth="1"/>
    <col min="14321" max="14331" width="13.3984375" style="20" customWidth="1"/>
    <col min="14332" max="14332" width="9.3984375" style="20" customWidth="1"/>
    <col min="14333" max="14333" width="25.5" style="20" customWidth="1"/>
    <col min="14334" max="14334" width="15" style="20" customWidth="1"/>
    <col min="14335" max="14335" width="7.8984375" style="20" customWidth="1"/>
    <col min="14336" max="14344" width="9.19921875" style="20" customWidth="1"/>
    <col min="14345" max="14568" width="9" style="20"/>
    <col min="14569" max="14569" width="4.8984375" style="20" customWidth="1"/>
    <col min="14570" max="14570" width="46" style="20" customWidth="1"/>
    <col min="14571" max="14571" width="15.09765625" style="20" customWidth="1"/>
    <col min="14572" max="14572" width="12.8984375" style="20" customWidth="1"/>
    <col min="14573" max="14573" width="12.69921875" style="20" bestFit="1" customWidth="1"/>
    <col min="14574" max="14574" width="11.8984375" style="20" bestFit="1" customWidth="1"/>
    <col min="14575" max="14575" width="13.69921875" style="20" bestFit="1" customWidth="1"/>
    <col min="14576" max="14576" width="13.69921875" style="20" customWidth="1"/>
    <col min="14577" max="14587" width="13.3984375" style="20" customWidth="1"/>
    <col min="14588" max="14588" width="9.3984375" style="20" customWidth="1"/>
    <col min="14589" max="14589" width="25.5" style="20" customWidth="1"/>
    <col min="14590" max="14590" width="15" style="20" customWidth="1"/>
    <col min="14591" max="14591" width="7.8984375" style="20" customWidth="1"/>
    <col min="14592" max="14600" width="9.19921875" style="20" customWidth="1"/>
    <col min="14601" max="14824" width="9" style="20"/>
    <col min="14825" max="14825" width="4.8984375" style="20" customWidth="1"/>
    <col min="14826" max="14826" width="46" style="20" customWidth="1"/>
    <col min="14827" max="14827" width="15.09765625" style="20" customWidth="1"/>
    <col min="14828" max="14828" width="12.8984375" style="20" customWidth="1"/>
    <col min="14829" max="14829" width="12.69921875" style="20" bestFit="1" customWidth="1"/>
    <col min="14830" max="14830" width="11.8984375" style="20" bestFit="1" customWidth="1"/>
    <col min="14831" max="14831" width="13.69921875" style="20" bestFit="1" customWidth="1"/>
    <col min="14832" max="14832" width="13.69921875" style="20" customWidth="1"/>
    <col min="14833" max="14843" width="13.3984375" style="20" customWidth="1"/>
    <col min="14844" max="14844" width="9.3984375" style="20" customWidth="1"/>
    <col min="14845" max="14845" width="25.5" style="20" customWidth="1"/>
    <col min="14846" max="14846" width="15" style="20" customWidth="1"/>
    <col min="14847" max="14847" width="7.8984375" style="20" customWidth="1"/>
    <col min="14848" max="14856" width="9.19921875" style="20" customWidth="1"/>
    <col min="14857" max="15080" width="9" style="20"/>
    <col min="15081" max="15081" width="4.8984375" style="20" customWidth="1"/>
    <col min="15082" max="15082" width="46" style="20" customWidth="1"/>
    <col min="15083" max="15083" width="15.09765625" style="20" customWidth="1"/>
    <col min="15084" max="15084" width="12.8984375" style="20" customWidth="1"/>
    <col min="15085" max="15085" width="12.69921875" style="20" bestFit="1" customWidth="1"/>
    <col min="15086" max="15086" width="11.8984375" style="20" bestFit="1" customWidth="1"/>
    <col min="15087" max="15087" width="13.69921875" style="20" bestFit="1" customWidth="1"/>
    <col min="15088" max="15088" width="13.69921875" style="20" customWidth="1"/>
    <col min="15089" max="15099" width="13.3984375" style="20" customWidth="1"/>
    <col min="15100" max="15100" width="9.3984375" style="20" customWidth="1"/>
    <col min="15101" max="15101" width="25.5" style="20" customWidth="1"/>
    <col min="15102" max="15102" width="15" style="20" customWidth="1"/>
    <col min="15103" max="15103" width="7.8984375" style="20" customWidth="1"/>
    <col min="15104" max="15112" width="9.19921875" style="20" customWidth="1"/>
    <col min="15113" max="15336" width="9" style="20"/>
    <col min="15337" max="15337" width="4.8984375" style="20" customWidth="1"/>
    <col min="15338" max="15338" width="46" style="20" customWidth="1"/>
    <col min="15339" max="15339" width="15.09765625" style="20" customWidth="1"/>
    <col min="15340" max="15340" width="12.8984375" style="20" customWidth="1"/>
    <col min="15341" max="15341" width="12.69921875" style="20" bestFit="1" customWidth="1"/>
    <col min="15342" max="15342" width="11.8984375" style="20" bestFit="1" customWidth="1"/>
    <col min="15343" max="15343" width="13.69921875" style="20" bestFit="1" customWidth="1"/>
    <col min="15344" max="15344" width="13.69921875" style="20" customWidth="1"/>
    <col min="15345" max="15355" width="13.3984375" style="20" customWidth="1"/>
    <col min="15356" max="15356" width="9.3984375" style="20" customWidth="1"/>
    <col min="15357" max="15357" width="25.5" style="20" customWidth="1"/>
    <col min="15358" max="15358" width="15" style="20" customWidth="1"/>
    <col min="15359" max="15359" width="7.8984375" style="20" customWidth="1"/>
    <col min="15360" max="15368" width="9.19921875" style="20" customWidth="1"/>
    <col min="15369" max="15592" width="9" style="20"/>
    <col min="15593" max="15593" width="4.8984375" style="20" customWidth="1"/>
    <col min="15594" max="15594" width="46" style="20" customWidth="1"/>
    <col min="15595" max="15595" width="15.09765625" style="20" customWidth="1"/>
    <col min="15596" max="15596" width="12.8984375" style="20" customWidth="1"/>
    <col min="15597" max="15597" width="12.69921875" style="20" bestFit="1" customWidth="1"/>
    <col min="15598" max="15598" width="11.8984375" style="20" bestFit="1" customWidth="1"/>
    <col min="15599" max="15599" width="13.69921875" style="20" bestFit="1" customWidth="1"/>
    <col min="15600" max="15600" width="13.69921875" style="20" customWidth="1"/>
    <col min="15601" max="15611" width="13.3984375" style="20" customWidth="1"/>
    <col min="15612" max="15612" width="9.3984375" style="20" customWidth="1"/>
    <col min="15613" max="15613" width="25.5" style="20" customWidth="1"/>
    <col min="15614" max="15614" width="15" style="20" customWidth="1"/>
    <col min="15615" max="15615" width="7.8984375" style="20" customWidth="1"/>
    <col min="15616" max="15624" width="9.19921875" style="20" customWidth="1"/>
    <col min="15625" max="15848" width="9" style="20"/>
    <col min="15849" max="15849" width="4.8984375" style="20" customWidth="1"/>
    <col min="15850" max="15850" width="46" style="20" customWidth="1"/>
    <col min="15851" max="15851" width="15.09765625" style="20" customWidth="1"/>
    <col min="15852" max="15852" width="12.8984375" style="20" customWidth="1"/>
    <col min="15853" max="15853" width="12.69921875" style="20" bestFit="1" customWidth="1"/>
    <col min="15854" max="15854" width="11.8984375" style="20" bestFit="1" customWidth="1"/>
    <col min="15855" max="15855" width="13.69921875" style="20" bestFit="1" customWidth="1"/>
    <col min="15856" max="15856" width="13.69921875" style="20" customWidth="1"/>
    <col min="15857" max="15867" width="13.3984375" style="20" customWidth="1"/>
    <col min="15868" max="15868" width="9.3984375" style="20" customWidth="1"/>
    <col min="15869" max="15869" width="25.5" style="20" customWidth="1"/>
    <col min="15870" max="15870" width="15" style="20" customWidth="1"/>
    <col min="15871" max="15871" width="7.8984375" style="20" customWidth="1"/>
    <col min="15872" max="15880" width="9.19921875" style="20" customWidth="1"/>
    <col min="15881" max="16104" width="9" style="20"/>
    <col min="16105" max="16105" width="4.8984375" style="20" customWidth="1"/>
    <col min="16106" max="16106" width="46" style="20" customWidth="1"/>
    <col min="16107" max="16107" width="15.09765625" style="20" customWidth="1"/>
    <col min="16108" max="16108" width="12.8984375" style="20" customWidth="1"/>
    <col min="16109" max="16109" width="12.69921875" style="20" bestFit="1" customWidth="1"/>
    <col min="16110" max="16110" width="11.8984375" style="20" bestFit="1" customWidth="1"/>
    <col min="16111" max="16111" width="13.69921875" style="20" bestFit="1" customWidth="1"/>
    <col min="16112" max="16112" width="13.69921875" style="20" customWidth="1"/>
    <col min="16113" max="16123" width="13.3984375" style="20" customWidth="1"/>
    <col min="16124" max="16124" width="9.3984375" style="20" customWidth="1"/>
    <col min="16125" max="16125" width="25.5" style="20" customWidth="1"/>
    <col min="16126" max="16126" width="15" style="20" customWidth="1"/>
    <col min="16127" max="16127" width="7.8984375" style="20" customWidth="1"/>
    <col min="16128" max="16136" width="9.19921875" style="20" customWidth="1"/>
    <col min="16137" max="16384" width="9" style="20"/>
  </cols>
  <sheetData>
    <row r="1" spans="1:8" ht="18">
      <c r="A1" s="19" t="s">
        <v>125</v>
      </c>
    </row>
    <row r="2" spans="1:8">
      <c r="D2" s="32"/>
      <c r="E2" s="33"/>
      <c r="F2" s="20" t="s">
        <v>411</v>
      </c>
    </row>
    <row r="3" spans="1:8" ht="14.1" customHeight="1">
      <c r="A3" s="21" t="s">
        <v>108</v>
      </c>
      <c r="C3" s="22"/>
      <c r="E3" s="23"/>
    </row>
    <row r="4" spans="1:8">
      <c r="A4" s="317"/>
      <c r="B4" s="24">
        <v>2017</v>
      </c>
      <c r="C4" s="24">
        <v>2018</v>
      </c>
      <c r="D4" s="24">
        <v>2019</v>
      </c>
      <c r="E4" s="24">
        <v>2020</v>
      </c>
      <c r="F4" s="24">
        <v>2021</v>
      </c>
      <c r="G4" s="330"/>
    </row>
    <row r="5" spans="1:8">
      <c r="A5" s="317" t="s">
        <v>126</v>
      </c>
      <c r="B5" s="26">
        <v>34.9</v>
      </c>
      <c r="C5" s="26">
        <v>34.9</v>
      </c>
      <c r="D5" s="26">
        <v>34.9</v>
      </c>
      <c r="E5" s="26">
        <v>34.9</v>
      </c>
      <c r="F5" s="26">
        <v>40</v>
      </c>
      <c r="G5" s="331"/>
    </row>
    <row r="6" spans="1:8">
      <c r="A6" s="25" t="s">
        <v>112</v>
      </c>
      <c r="B6" s="26">
        <f t="shared" ref="B6:F6" si="0">B5/$B$5*100</f>
        <v>100</v>
      </c>
      <c r="C6" s="26">
        <f t="shared" si="0"/>
        <v>100</v>
      </c>
      <c r="D6" s="26">
        <f t="shared" si="0"/>
        <v>100</v>
      </c>
      <c r="E6" s="26">
        <f t="shared" si="0"/>
        <v>100</v>
      </c>
      <c r="F6" s="26">
        <f t="shared" si="0"/>
        <v>114.61318051575932</v>
      </c>
      <c r="G6" s="331"/>
    </row>
    <row r="7" spans="1:8">
      <c r="A7" s="25" t="s">
        <v>109</v>
      </c>
      <c r="B7" s="26">
        <f>B14</f>
        <v>100</v>
      </c>
      <c r="C7" s="26">
        <f>B26</f>
        <v>102.02117420596727</v>
      </c>
      <c r="D7" s="26">
        <f>B38</f>
        <v>105.29355149181904</v>
      </c>
      <c r="E7" s="26">
        <f>B50</f>
        <v>107.69971126082771</v>
      </c>
      <c r="F7" s="26">
        <f>B62</f>
        <v>114.82194417709336</v>
      </c>
      <c r="G7" s="331"/>
    </row>
    <row r="8" spans="1:8">
      <c r="A8" s="25" t="s">
        <v>110</v>
      </c>
      <c r="B8" s="26">
        <f>C14</f>
        <v>100</v>
      </c>
      <c r="C8" s="26">
        <f>C26</f>
        <v>108.10000000000012</v>
      </c>
      <c r="D8" s="26">
        <f>C38</f>
        <v>116.63990000000025</v>
      </c>
      <c r="E8" s="26">
        <f>C50</f>
        <v>122.00533540000018</v>
      </c>
      <c r="F8" s="26">
        <f>C62</f>
        <v>127.86159149920033</v>
      </c>
      <c r="G8" s="331"/>
    </row>
    <row r="9" spans="1:8">
      <c r="A9" s="25" t="s">
        <v>111</v>
      </c>
      <c r="B9" s="26">
        <f>$B$6/'[2]Indexy-báze 2017_2021'!$E$163*100</f>
        <v>100</v>
      </c>
      <c r="C9" s="26">
        <f>$C$6/'[2]Indexy-báze 2017_2021'!$E$175*100</f>
        <v>98.018867924528308</v>
      </c>
      <c r="D9" s="26">
        <f>$D$6/'[2]Indexy-báze 2017_2021'!$E$187*100</f>
        <v>94.972577696526514</v>
      </c>
      <c r="E9" s="26">
        <f>$E$6/'[2]Indexy-báze 2017_2021'!$E$199*100</f>
        <v>92.850759606791783</v>
      </c>
      <c r="F9" s="26">
        <f>$F$6/'[2]Indexy-báze 2017_2021'!$E$211*100</f>
        <v>99.818184874999119</v>
      </c>
      <c r="G9" s="331"/>
    </row>
    <row r="10" spans="1:8">
      <c r="A10" s="25" t="s">
        <v>286</v>
      </c>
      <c r="B10" s="26">
        <f>$B$6/'[2]Indexy-báze 2017_2021'!$I$163*100</f>
        <v>100</v>
      </c>
      <c r="C10" s="26">
        <f>$C$6/'[2]Indexy-báze 2017_2021'!$I$175*100</f>
        <v>92.506938020351427</v>
      </c>
      <c r="D10" s="26">
        <f>$D$6/'[2]Indexy-báze 2017_2021'!$I$187*100</f>
        <v>85.733955533226435</v>
      </c>
      <c r="E10" s="26">
        <f>$E$6/'[2]Indexy-báze 2017_2021'!$I$199*100</f>
        <v>81.963628616851338</v>
      </c>
      <c r="F10" s="26">
        <f>$F$6/'[2]Indexy-báze 2017_2021'!$I$211*100</f>
        <v>89.638474831964004</v>
      </c>
      <c r="G10" s="331"/>
    </row>
    <row r="11" spans="1:8">
      <c r="A11" s="34"/>
      <c r="B11" s="24"/>
      <c r="C11" s="24"/>
      <c r="D11" s="24"/>
      <c r="E11" s="24"/>
      <c r="F11" s="24"/>
    </row>
    <row r="12" spans="1:8" ht="14.25" customHeight="1">
      <c r="A12" s="34"/>
    </row>
    <row r="13" spans="1:8" ht="41.4">
      <c r="A13" s="318" t="s">
        <v>356</v>
      </c>
      <c r="B13" s="319" t="s">
        <v>357</v>
      </c>
      <c r="C13" s="319" t="s">
        <v>110</v>
      </c>
      <c r="D13" s="320" t="s">
        <v>112</v>
      </c>
      <c r="E13" s="321" t="s">
        <v>111</v>
      </c>
      <c r="F13" s="321" t="s">
        <v>358</v>
      </c>
      <c r="G13" s="27"/>
      <c r="H13" s="27"/>
    </row>
    <row r="14" spans="1:8">
      <c r="A14" s="322" t="s">
        <v>359</v>
      </c>
      <c r="B14" s="323">
        <f>'[2]Indexy-báze 2017_2021'!E163</f>
        <v>100</v>
      </c>
      <c r="C14" s="323">
        <f>'[2]Indexy-báze 2017_2021'!I163</f>
        <v>100</v>
      </c>
      <c r="D14" s="323">
        <f>$B$6</f>
        <v>100</v>
      </c>
      <c r="E14" s="324">
        <f>D14/B14*100</f>
        <v>100</v>
      </c>
      <c r="F14" s="324">
        <f t="shared" ref="F14:F61" si="1">D14/C14*100</f>
        <v>100</v>
      </c>
      <c r="G14" s="27"/>
      <c r="H14" s="27"/>
    </row>
    <row r="15" spans="1:8">
      <c r="A15" s="325" t="s">
        <v>360</v>
      </c>
      <c r="B15" s="326">
        <f>'[2]Indexy-báze 2017_2021'!E164</f>
        <v>100.57747834456207</v>
      </c>
      <c r="C15" s="326">
        <f>'[2]Indexy-báze 2017_2021'!I164</f>
        <v>100.65116541199879</v>
      </c>
      <c r="D15" s="326">
        <f>$C$6</f>
        <v>100</v>
      </c>
      <c r="E15" s="327">
        <f t="shared" ref="E15:E37" si="2">D15/B15*100</f>
        <v>99.425837320574175</v>
      </c>
      <c r="F15" s="327">
        <f t="shared" si="1"/>
        <v>99.353047320084826</v>
      </c>
      <c r="G15" s="27"/>
      <c r="H15" s="27"/>
    </row>
    <row r="16" spans="1:8">
      <c r="A16" s="325" t="s">
        <v>361</v>
      </c>
      <c r="B16" s="326">
        <f>'[2]Indexy-báze 2017_2021'!E165</f>
        <v>100.57747834456207</v>
      </c>
      <c r="C16" s="326">
        <f>'[2]Indexy-báze 2017_2021'!I165</f>
        <v>101.30657098793542</v>
      </c>
      <c r="D16" s="326">
        <f t="shared" ref="D16:D25" si="3">$C$6</f>
        <v>100</v>
      </c>
      <c r="E16" s="327">
        <f t="shared" si="2"/>
        <v>99.425837320574175</v>
      </c>
      <c r="F16" s="327">
        <f t="shared" si="1"/>
        <v>98.710280117870127</v>
      </c>
      <c r="G16" s="27"/>
      <c r="H16" s="27"/>
    </row>
    <row r="17" spans="1:8">
      <c r="A17" s="325" t="s">
        <v>362</v>
      </c>
      <c r="B17" s="326">
        <f>'[2]Indexy-báze 2017_2021'!E166</f>
        <v>100.48123195380172</v>
      </c>
      <c r="C17" s="326">
        <f>'[2]Indexy-báze 2017_2021'!I166</f>
        <v>101.96624433829084</v>
      </c>
      <c r="D17" s="326">
        <f>$C$6</f>
        <v>100</v>
      </c>
      <c r="E17" s="327">
        <f t="shared" si="2"/>
        <v>99.521072796934874</v>
      </c>
      <c r="F17" s="327">
        <f t="shared" si="1"/>
        <v>98.071671315295788</v>
      </c>
      <c r="G17" s="27"/>
      <c r="H17" s="27"/>
    </row>
    <row r="18" spans="1:8">
      <c r="A18" s="325" t="s">
        <v>363</v>
      </c>
      <c r="B18" s="326">
        <f>'[2]Indexy-báze 2017_2021'!E167</f>
        <v>100.76997112608277</v>
      </c>
      <c r="C18" s="326">
        <f>'[2]Indexy-báze 2017_2021'!I167</f>
        <v>102.63021325333597</v>
      </c>
      <c r="D18" s="326">
        <f t="shared" si="3"/>
        <v>100</v>
      </c>
      <c r="E18" s="327">
        <f t="shared" si="2"/>
        <v>99.235912129894942</v>
      </c>
      <c r="F18" s="327">
        <f t="shared" si="1"/>
        <v>97.437194009483875</v>
      </c>
      <c r="G18" s="27"/>
      <c r="H18" s="27"/>
    </row>
    <row r="19" spans="1:8">
      <c r="A19" s="325" t="s">
        <v>364</v>
      </c>
      <c r="B19" s="326">
        <f>'[2]Indexy-báze 2017_2021'!E168</f>
        <v>101.2512030798845</v>
      </c>
      <c r="C19" s="326">
        <f>'[2]Indexy-báze 2017_2021'!I168</f>
        <v>103.2985057043023</v>
      </c>
      <c r="D19" s="326">
        <f t="shared" si="3"/>
        <v>100</v>
      </c>
      <c r="E19" s="327">
        <f t="shared" si="2"/>
        <v>98.764258555133082</v>
      </c>
      <c r="F19" s="327">
        <f t="shared" si="1"/>
        <v>96.80682147160536</v>
      </c>
      <c r="G19" s="27"/>
      <c r="H19" s="27"/>
    </row>
    <row r="20" spans="1:8">
      <c r="A20" s="328" t="s">
        <v>365</v>
      </c>
      <c r="B20" s="326">
        <f>'[2]Indexy-báze 2017_2021'!E169</f>
        <v>101.63618864292589</v>
      </c>
      <c r="C20" s="326">
        <f>'[2]Indexy-báze 2017_2021'!I169</f>
        <v>103.9711498445603</v>
      </c>
      <c r="D20" s="326">
        <f t="shared" si="3"/>
        <v>100</v>
      </c>
      <c r="E20" s="327">
        <f t="shared" si="2"/>
        <v>98.390151515151516</v>
      </c>
      <c r="F20" s="327">
        <f t="shared" si="1"/>
        <v>96.180527145754098</v>
      </c>
      <c r="G20" s="27"/>
      <c r="H20" s="27"/>
    </row>
    <row r="21" spans="1:8">
      <c r="A21" s="325" t="s">
        <v>366</v>
      </c>
      <c r="B21" s="326">
        <f>'[2]Indexy-báze 2017_2021'!E170</f>
        <v>101.82868142444657</v>
      </c>
      <c r="C21" s="326">
        <f>'[2]Indexy-báze 2017_2021'!I170</f>
        <v>104.6481740108055</v>
      </c>
      <c r="D21" s="326">
        <f t="shared" si="3"/>
        <v>100</v>
      </c>
      <c r="E21" s="327">
        <f t="shared" si="2"/>
        <v>98.204158790170155</v>
      </c>
      <c r="F21" s="327">
        <f t="shared" si="1"/>
        <v>95.558284647828103</v>
      </c>
      <c r="G21" s="27"/>
      <c r="H21" s="27"/>
    </row>
    <row r="22" spans="1:8">
      <c r="A22" s="325" t="s">
        <v>367</v>
      </c>
      <c r="B22" s="326">
        <f>'[2]Indexy-báze 2017_2021'!E171</f>
        <v>101.92492781520693</v>
      </c>
      <c r="C22" s="326">
        <f>'[2]Indexy-báze 2017_2021'!I171</f>
        <v>105.32960672425219</v>
      </c>
      <c r="D22" s="326">
        <f t="shared" si="3"/>
        <v>100</v>
      </c>
      <c r="E22" s="327">
        <f t="shared" si="2"/>
        <v>98.111425873465535</v>
      </c>
      <c r="F22" s="327">
        <f t="shared" si="1"/>
        <v>94.940067764417989</v>
      </c>
      <c r="G22" s="27"/>
      <c r="H22" s="27"/>
    </row>
    <row r="23" spans="1:8">
      <c r="A23" s="325" t="s">
        <v>368</v>
      </c>
      <c r="B23" s="326">
        <f>'[2]Indexy-báze 2017_2021'!E172</f>
        <v>101.63618864292589</v>
      </c>
      <c r="C23" s="326">
        <f>'[2]Indexy-báze 2017_2021'!I172</f>
        <v>106.01547669183488</v>
      </c>
      <c r="D23" s="326">
        <f t="shared" si="3"/>
        <v>100</v>
      </c>
      <c r="E23" s="327">
        <f t="shared" si="2"/>
        <v>98.390151515151516</v>
      </c>
      <c r="F23" s="327">
        <f t="shared" si="1"/>
        <v>94.325850451702792</v>
      </c>
      <c r="G23" s="27"/>
      <c r="H23" s="27"/>
    </row>
    <row r="24" spans="1:8">
      <c r="A24" s="325" t="s">
        <v>369</v>
      </c>
      <c r="B24" s="326">
        <f>'[2]Indexy-báze 2017_2021'!E173</f>
        <v>102.02117420596727</v>
      </c>
      <c r="C24" s="326">
        <f>'[2]Indexy-báze 2017_2021'!I173</f>
        <v>106.70581280741774</v>
      </c>
      <c r="D24" s="326">
        <f t="shared" si="3"/>
        <v>100</v>
      </c>
      <c r="E24" s="327">
        <f t="shared" si="2"/>
        <v>98.018867924528308</v>
      </c>
      <c r="F24" s="327">
        <f t="shared" si="1"/>
        <v>93.715606834352712</v>
      </c>
      <c r="G24" s="27"/>
      <c r="H24" s="27"/>
    </row>
    <row r="25" spans="1:8">
      <c r="A25" s="325" t="s">
        <v>370</v>
      </c>
      <c r="B25" s="326">
        <f>'[2]Indexy-báze 2017_2021'!E174</f>
        <v>101.92492781520693</v>
      </c>
      <c r="C25" s="326">
        <f>'[2]Indexy-báze 2017_2021'!I174</f>
        <v>107.40064415301183</v>
      </c>
      <c r="D25" s="326">
        <f t="shared" si="3"/>
        <v>100</v>
      </c>
      <c r="E25" s="327">
        <f t="shared" si="2"/>
        <v>98.111425873465535</v>
      </c>
      <c r="F25" s="327">
        <f t="shared" si="1"/>
        <v>93.109311204439095</v>
      </c>
      <c r="G25" s="27"/>
      <c r="H25" s="27"/>
    </row>
    <row r="26" spans="1:8">
      <c r="A26" s="322" t="s">
        <v>371</v>
      </c>
      <c r="B26" s="323">
        <f>'[2]Indexy-báze 2017_2021'!E175</f>
        <v>102.02117420596727</v>
      </c>
      <c r="C26" s="323">
        <f>'[2]Indexy-báze 2017_2021'!I175</f>
        <v>108.10000000000012</v>
      </c>
      <c r="D26" s="323">
        <f>$C$6</f>
        <v>100</v>
      </c>
      <c r="E26" s="324">
        <f>D26/B26*100</f>
        <v>98.018867924528308</v>
      </c>
      <c r="F26" s="324">
        <f>D26/C26*100</f>
        <v>92.506938020351427</v>
      </c>
      <c r="G26" s="27"/>
      <c r="H26" s="27"/>
    </row>
    <row r="27" spans="1:8">
      <c r="A27" s="325" t="s">
        <v>372</v>
      </c>
      <c r="B27" s="326">
        <f>'[2]Indexy-báze 2017_2021'!E176</f>
        <v>103.07988450433108</v>
      </c>
      <c r="C27" s="326">
        <f>'[2]Indexy-báze 2017_2021'!I176</f>
        <v>108.78712037426465</v>
      </c>
      <c r="D27" s="326">
        <f>$D$6</f>
        <v>100</v>
      </c>
      <c r="E27" s="327">
        <f t="shared" si="2"/>
        <v>97.012138188608787</v>
      </c>
      <c r="F27" s="327">
        <f t="shared" si="1"/>
        <v>91.922646408845125</v>
      </c>
      <c r="G27" s="27"/>
      <c r="H27" s="27"/>
    </row>
    <row r="28" spans="1:8">
      <c r="A28" s="325" t="s">
        <v>373</v>
      </c>
      <c r="B28" s="326">
        <f>'[2]Indexy-báze 2017_2021'!E177</f>
        <v>103.27237728585177</v>
      </c>
      <c r="C28" s="326">
        <f>'[2]Indexy-báze 2017_2021'!I177</f>
        <v>109.47860831937773</v>
      </c>
      <c r="D28" s="326">
        <f t="shared" ref="D28:D37" si="4">$D$6</f>
        <v>100</v>
      </c>
      <c r="E28" s="327">
        <f t="shared" si="2"/>
        <v>96.831314072693388</v>
      </c>
      <c r="F28" s="327">
        <f t="shared" si="1"/>
        <v>91.34204529552828</v>
      </c>
      <c r="G28" s="27"/>
      <c r="H28" s="27"/>
    </row>
    <row r="29" spans="1:8">
      <c r="A29" s="325" t="s">
        <v>374</v>
      </c>
      <c r="B29" s="326">
        <f>'[2]Indexy-báze 2017_2021'!E178</f>
        <v>103.46487006737247</v>
      </c>
      <c r="C29" s="326">
        <f>'[2]Indexy-báze 2017_2021'!I178</f>
        <v>110.17449159710549</v>
      </c>
      <c r="D29" s="326">
        <f t="shared" si="4"/>
        <v>100</v>
      </c>
      <c r="E29" s="327">
        <f t="shared" si="2"/>
        <v>96.651162790697668</v>
      </c>
      <c r="F29" s="327">
        <f t="shared" si="1"/>
        <v>90.765111370504584</v>
      </c>
      <c r="G29" s="27"/>
      <c r="H29" s="27"/>
    </row>
    <row r="30" spans="1:8">
      <c r="A30" s="325" t="s">
        <v>375</v>
      </c>
      <c r="B30" s="326">
        <f>'[2]Indexy-báze 2017_2021'!E179</f>
        <v>103.56111645813282</v>
      </c>
      <c r="C30" s="326">
        <f>'[2]Indexy-báze 2017_2021'!I179</f>
        <v>110.87479814567723</v>
      </c>
      <c r="D30" s="326">
        <f t="shared" si="4"/>
        <v>100</v>
      </c>
      <c r="E30" s="327">
        <f t="shared" si="2"/>
        <v>96.561338289962833</v>
      </c>
      <c r="F30" s="327">
        <f t="shared" si="1"/>
        <v>90.191821471107474</v>
      </c>
      <c r="G30" s="27"/>
      <c r="H30" s="27"/>
    </row>
    <row r="31" spans="1:8">
      <c r="A31" s="325" t="s">
        <v>376</v>
      </c>
      <c r="B31" s="326">
        <f>'[2]Indexy-báze 2017_2021'!E180</f>
        <v>104.23484119345524</v>
      </c>
      <c r="C31" s="326">
        <f>'[2]Indexy-báze 2017_2021'!I180</f>
        <v>111.57955608090721</v>
      </c>
      <c r="D31" s="326">
        <f t="shared" si="4"/>
        <v>100</v>
      </c>
      <c r="E31" s="327">
        <f t="shared" si="2"/>
        <v>95.937211449676823</v>
      </c>
      <c r="F31" s="327">
        <f t="shared" si="1"/>
        <v>89.622152580970322</v>
      </c>
      <c r="G31" s="27"/>
      <c r="H31" s="27"/>
    </row>
    <row r="32" spans="1:8">
      <c r="A32" s="328" t="s">
        <v>377</v>
      </c>
      <c r="B32" s="326">
        <f>'[2]Indexy-báze 2017_2021'!E181</f>
        <v>104.42733397497594</v>
      </c>
      <c r="C32" s="326">
        <f>'[2]Indexy-báze 2017_2021'!I181</f>
        <v>112.28879369732333</v>
      </c>
      <c r="D32" s="326">
        <f t="shared" si="4"/>
        <v>100</v>
      </c>
      <c r="E32" s="327">
        <f t="shared" si="2"/>
        <v>95.760368663594477</v>
      </c>
      <c r="F32" s="327">
        <f t="shared" si="1"/>
        <v>89.056081829102183</v>
      </c>
      <c r="G32" s="27"/>
      <c r="H32" s="27"/>
    </row>
    <row r="33" spans="1:8">
      <c r="A33" s="325" t="s">
        <v>378</v>
      </c>
      <c r="B33" s="326">
        <f>'[2]Indexy-báze 2017_2021'!E182</f>
        <v>104.81231953801732</v>
      </c>
      <c r="C33" s="326">
        <f>'[2]Indexy-báze 2017_2021'!I182</f>
        <v>113.00253946930313</v>
      </c>
      <c r="D33" s="326">
        <f t="shared" si="4"/>
        <v>100</v>
      </c>
      <c r="E33" s="327">
        <f t="shared" si="2"/>
        <v>95.408631772268137</v>
      </c>
      <c r="F33" s="327">
        <f t="shared" si="1"/>
        <v>88.493586488969797</v>
      </c>
      <c r="G33" s="27"/>
      <c r="H33" s="27"/>
    </row>
    <row r="34" spans="1:8">
      <c r="A34" s="325" t="s">
        <v>379</v>
      </c>
      <c r="B34" s="326">
        <f>'[2]Indexy-báze 2017_2021'!E183</f>
        <v>104.90856592877766</v>
      </c>
      <c r="C34" s="326">
        <f>'[2]Indexy-báze 2017_2021'!I183</f>
        <v>113.720822052217</v>
      </c>
      <c r="D34" s="326">
        <f t="shared" si="4"/>
        <v>100</v>
      </c>
      <c r="E34" s="327">
        <f t="shared" si="2"/>
        <v>95.321100917431195</v>
      </c>
      <c r="F34" s="327">
        <f t="shared" si="1"/>
        <v>87.934643977584997</v>
      </c>
      <c r="G34" s="27"/>
      <c r="H34" s="27"/>
    </row>
    <row r="35" spans="1:8">
      <c r="A35" s="325" t="s">
        <v>380</v>
      </c>
      <c r="B35" s="326">
        <f>'[2]Indexy-báze 2017_2021'!E184</f>
        <v>104.33108758421558</v>
      </c>
      <c r="C35" s="326">
        <f>'[2]Indexy-báze 2017_2021'!I184</f>
        <v>114.4436702835786</v>
      </c>
      <c r="D35" s="326">
        <f t="shared" si="4"/>
        <v>100</v>
      </c>
      <c r="E35" s="327">
        <f t="shared" si="2"/>
        <v>95.848708487084878</v>
      </c>
      <c r="F35" s="327">
        <f t="shared" si="1"/>
        <v>87.37923185459816</v>
      </c>
      <c r="G35" s="27"/>
      <c r="H35" s="27"/>
    </row>
    <row r="36" spans="1:8">
      <c r="A36" s="325" t="s">
        <v>381</v>
      </c>
      <c r="B36" s="326">
        <f>'[2]Indexy-báze 2017_2021'!E185</f>
        <v>104.81231953801732</v>
      </c>
      <c r="C36" s="326">
        <f>'[2]Indexy-báze 2017_2021'!I185</f>
        <v>115.17111318420262</v>
      </c>
      <c r="D36" s="326">
        <f t="shared" si="4"/>
        <v>100</v>
      </c>
      <c r="E36" s="327">
        <f t="shared" si="2"/>
        <v>95.408631772268137</v>
      </c>
      <c r="F36" s="327">
        <f t="shared" si="1"/>
        <v>86.827327821397176</v>
      </c>
      <c r="G36" s="27"/>
      <c r="H36" s="27"/>
    </row>
    <row r="37" spans="1:8">
      <c r="A37" s="325" t="s">
        <v>382</v>
      </c>
      <c r="B37" s="326">
        <f>'[2]Indexy-báze 2017_2021'!E186</f>
        <v>105.10105871029836</v>
      </c>
      <c r="C37" s="326">
        <f>'[2]Indexy-báze 2017_2021'!I186</f>
        <v>115.90317995936999</v>
      </c>
      <c r="D37" s="326">
        <f t="shared" si="4"/>
        <v>100</v>
      </c>
      <c r="E37" s="327">
        <f t="shared" si="2"/>
        <v>95.146520146520146</v>
      </c>
      <c r="F37" s="327">
        <f t="shared" si="1"/>
        <v>86.278909720212269</v>
      </c>
      <c r="G37" s="27"/>
      <c r="H37" s="27"/>
    </row>
    <row r="38" spans="1:8">
      <c r="A38" s="322" t="s">
        <v>383</v>
      </c>
      <c r="B38" s="323">
        <f>'[2]Indexy-báze 2017_2021'!E187</f>
        <v>105.29355149181904</v>
      </c>
      <c r="C38" s="323">
        <f>'[2]Indexy-báze 2017_2021'!I187</f>
        <v>116.63990000000025</v>
      </c>
      <c r="D38" s="323">
        <f>$D$6</f>
        <v>100</v>
      </c>
      <c r="E38" s="324">
        <f>D38/B38*100</f>
        <v>94.972577696526514</v>
      </c>
      <c r="F38" s="324">
        <f t="shared" si="1"/>
        <v>85.733955533226435</v>
      </c>
      <c r="G38" s="27"/>
      <c r="H38" s="27"/>
    </row>
    <row r="39" spans="1:8">
      <c r="A39" s="325" t="s">
        <v>384</v>
      </c>
      <c r="B39" s="326">
        <f>'[2]Indexy-báze 2017_2021'!E188</f>
        <v>106.83349374398459</v>
      </c>
      <c r="C39" s="326">
        <f>'[2]Indexy-báze 2017_2021'!I188</f>
        <v>117.07786091732791</v>
      </c>
      <c r="D39" s="326">
        <f>$E$6</f>
        <v>100</v>
      </c>
      <c r="E39" s="327">
        <f t="shared" ref="E39:E62" si="5">D39/B39*100</f>
        <v>93.603603603603617</v>
      </c>
      <c r="F39" s="327">
        <f t="shared" si="1"/>
        <v>85.413244841065989</v>
      </c>
      <c r="G39" s="27"/>
      <c r="H39" s="27"/>
    </row>
    <row r="40" spans="1:8">
      <c r="A40" s="325" t="s">
        <v>385</v>
      </c>
      <c r="B40" s="326">
        <f>'[2]Indexy-báze 2017_2021'!E189</f>
        <v>107.12223291626563</v>
      </c>
      <c r="C40" s="326">
        <f>'[2]Indexy-báze 2017_2021'!I189</f>
        <v>117.51746629564283</v>
      </c>
      <c r="D40" s="326">
        <f t="shared" ref="D40:D49" si="6">$E$6</f>
        <v>100</v>
      </c>
      <c r="E40" s="327">
        <f t="shared" si="5"/>
        <v>93.351302785265062</v>
      </c>
      <c r="F40" s="327">
        <f t="shared" si="1"/>
        <v>85.093733852656825</v>
      </c>
      <c r="G40" s="27"/>
      <c r="H40" s="27"/>
    </row>
    <row r="41" spans="1:8">
      <c r="A41" s="325" t="s">
        <v>386</v>
      </c>
      <c r="B41" s="326">
        <f>'[2]Indexy-báze 2017_2021'!E190</f>
        <v>107.02598652550529</v>
      </c>
      <c r="C41" s="326">
        <f>'[2]Indexy-báze 2017_2021'!I190</f>
        <v>117.95872230958713</v>
      </c>
      <c r="D41" s="326">
        <f t="shared" si="6"/>
        <v>100</v>
      </c>
      <c r="E41" s="327">
        <f t="shared" si="5"/>
        <v>93.435251798561154</v>
      </c>
      <c r="F41" s="327">
        <f t="shared" si="1"/>
        <v>84.775418080187592</v>
      </c>
      <c r="G41" s="27"/>
      <c r="H41" s="27"/>
    </row>
    <row r="42" spans="1:8">
      <c r="A42" s="325" t="s">
        <v>387</v>
      </c>
      <c r="B42" s="326">
        <f>'[2]Indexy-báze 2017_2021'!E191</f>
        <v>106.83349374398459</v>
      </c>
      <c r="C42" s="326">
        <f>'[2]Indexy-báze 2017_2021'!I191</f>
        <v>118.40163515698761</v>
      </c>
      <c r="D42" s="326">
        <f t="shared" si="6"/>
        <v>100</v>
      </c>
      <c r="E42" s="327">
        <f t="shared" si="5"/>
        <v>93.603603603603617</v>
      </c>
      <c r="F42" s="327">
        <f t="shared" si="1"/>
        <v>84.45829305263473</v>
      </c>
      <c r="G42" s="27"/>
      <c r="H42" s="27"/>
    </row>
    <row r="43" spans="1:8">
      <c r="A43" s="325" t="s">
        <v>388</v>
      </c>
      <c r="B43" s="326">
        <f>'[2]Indexy-báze 2017_2021'!E192</f>
        <v>107.21847930702599</v>
      </c>
      <c r="C43" s="326">
        <f>'[2]Indexy-báze 2017_2021'!I192</f>
        <v>118.84621105894269</v>
      </c>
      <c r="D43" s="326">
        <f t="shared" si="6"/>
        <v>100</v>
      </c>
      <c r="E43" s="327">
        <f t="shared" si="5"/>
        <v>93.267504488330346</v>
      </c>
      <c r="F43" s="327">
        <f>D43/C43*100</f>
        <v>84.142354315699848</v>
      </c>
      <c r="G43" s="27"/>
      <c r="H43" s="27"/>
    </row>
    <row r="44" spans="1:8">
      <c r="A44" s="328" t="s">
        <v>389</v>
      </c>
      <c r="B44" s="326">
        <f>'[2]Indexy-báze 2017_2021'!E193</f>
        <v>107.89220404234841</v>
      </c>
      <c r="C44" s="326">
        <f>'[2]Indexy-báze 2017_2021'!I193</f>
        <v>119.29245625990987</v>
      </c>
      <c r="D44" s="326">
        <f t="shared" si="6"/>
        <v>100</v>
      </c>
      <c r="E44" s="327">
        <f t="shared" si="5"/>
        <v>92.685102586975916</v>
      </c>
      <c r="F44" s="327">
        <f t="shared" si="1"/>
        <v>83.827597431746909</v>
      </c>
      <c r="G44" s="27"/>
      <c r="H44" s="27"/>
    </row>
    <row r="45" spans="1:8">
      <c r="A45" s="325" t="s">
        <v>390</v>
      </c>
      <c r="B45" s="326">
        <f>'[2]Indexy-báze 2017_2021'!E194</f>
        <v>108.37343599615014</v>
      </c>
      <c r="C45" s="326">
        <f>'[2]Indexy-báze 2017_2021'!I194</f>
        <v>119.74037702779343</v>
      </c>
      <c r="D45" s="326">
        <f t="shared" si="6"/>
        <v>100</v>
      </c>
      <c r="E45" s="327">
        <f t="shared" si="5"/>
        <v>92.27353463587923</v>
      </c>
      <c r="F45" s="327">
        <f t="shared" si="1"/>
        <v>83.514017979740103</v>
      </c>
      <c r="G45" s="27"/>
      <c r="H45" s="27"/>
    </row>
    <row r="46" spans="1:8">
      <c r="A46" s="325" t="s">
        <v>391</v>
      </c>
      <c r="B46" s="326">
        <f>'[2]Indexy-báze 2017_2021'!E195</f>
        <v>108.37343599615014</v>
      </c>
      <c r="C46" s="326">
        <f>'[2]Indexy-báze 2017_2021'!I195</f>
        <v>120.18997965403243</v>
      </c>
      <c r="D46" s="326">
        <f t="shared" si="6"/>
        <v>100</v>
      </c>
      <c r="E46" s="327">
        <f t="shared" si="5"/>
        <v>92.27353463587923</v>
      </c>
      <c r="F46" s="327">
        <f t="shared" si="1"/>
        <v>83.201611555181714</v>
      </c>
      <c r="G46" s="27"/>
      <c r="H46" s="27"/>
    </row>
    <row r="47" spans="1:8">
      <c r="A47" s="325" t="s">
        <v>392</v>
      </c>
      <c r="B47" s="326">
        <f>'[2]Indexy-báze 2017_2021'!E196</f>
        <v>107.69971126082771</v>
      </c>
      <c r="C47" s="326">
        <f>'[2]Indexy-báze 2017_2021'!I196</f>
        <v>120.64127045368907</v>
      </c>
      <c r="D47" s="326">
        <f t="shared" si="6"/>
        <v>100</v>
      </c>
      <c r="E47" s="327">
        <f t="shared" si="5"/>
        <v>92.850759606791783</v>
      </c>
      <c r="F47" s="327">
        <f t="shared" si="1"/>
        <v>82.890373770050189</v>
      </c>
      <c r="G47" s="27"/>
      <c r="H47" s="27"/>
    </row>
    <row r="48" spans="1:8">
      <c r="A48" s="325" t="s">
        <v>393</v>
      </c>
      <c r="B48" s="326">
        <f>'[2]Indexy-báze 2017_2021'!E197</f>
        <v>107.89220404234841</v>
      </c>
      <c r="C48" s="326">
        <f>'[2]Indexy-báze 2017_2021'!I197</f>
        <v>121.09425576553753</v>
      </c>
      <c r="D48" s="326">
        <f t="shared" si="6"/>
        <v>100</v>
      </c>
      <c r="E48" s="327">
        <f>D48/B48*100</f>
        <v>92.685102586975916</v>
      </c>
      <c r="F48" s="327">
        <f t="shared" si="1"/>
        <v>82.58030025273851</v>
      </c>
      <c r="G48" s="27"/>
      <c r="H48" s="27"/>
    </row>
    <row r="49" spans="1:8">
      <c r="A49" s="325" t="s">
        <v>394</v>
      </c>
      <c r="B49" s="326">
        <f>'[2]Indexy-báze 2017_2021'!E198</f>
        <v>107.89220404234841</v>
      </c>
      <c r="C49" s="326">
        <f>'[2]Indexy-báze 2017_2021'!I198</f>
        <v>121.54894195215279</v>
      </c>
      <c r="D49" s="326">
        <f t="shared" si="6"/>
        <v>100</v>
      </c>
      <c r="E49" s="327">
        <f t="shared" si="5"/>
        <v>92.685102586975916</v>
      </c>
      <c r="F49" s="327">
        <f t="shared" si="1"/>
        <v>82.271386647992841</v>
      </c>
      <c r="G49" s="27"/>
      <c r="H49" s="27"/>
    </row>
    <row r="50" spans="1:8">
      <c r="A50" s="322" t="s">
        <v>395</v>
      </c>
      <c r="B50" s="323">
        <f>'[2]Indexy-báze 2017_2021'!E199</f>
        <v>107.69971126082771</v>
      </c>
      <c r="C50" s="323">
        <f>'[2]Indexy-báze 2017_2021'!I199</f>
        <v>122.00533540000018</v>
      </c>
      <c r="D50" s="323">
        <f>$E$6</f>
        <v>100</v>
      </c>
      <c r="E50" s="324">
        <f>D50/B50*100</f>
        <v>92.850759606791783</v>
      </c>
      <c r="F50" s="324">
        <f t="shared" si="1"/>
        <v>81.963628616851338</v>
      </c>
      <c r="G50" s="27"/>
      <c r="H50" s="27"/>
    </row>
    <row r="51" spans="1:8">
      <c r="A51" s="325" t="s">
        <v>396</v>
      </c>
      <c r="B51" s="326">
        <f>'[2]Indexy-báze 2017_2021'!E200</f>
        <v>109.14340712223292</v>
      </c>
      <c r="C51" s="326">
        <f>'[2]Indexy-báze 2017_2021'!I200</f>
        <v>122.48293841692241</v>
      </c>
      <c r="D51" s="326">
        <f>$F$6</f>
        <v>114.61318051575932</v>
      </c>
      <c r="E51" s="327">
        <f t="shared" si="5"/>
        <v>105.01154722740208</v>
      </c>
      <c r="F51" s="327">
        <f t="shared" si="1"/>
        <v>93.574812947110203</v>
      </c>
      <c r="G51" s="27"/>
      <c r="H51" s="27"/>
    </row>
    <row r="52" spans="1:8">
      <c r="A52" s="325" t="s">
        <v>397</v>
      </c>
      <c r="B52" s="326">
        <f>'[2]Indexy-báze 2017_2021'!E201</f>
        <v>109.3358999037536</v>
      </c>
      <c r="C52" s="326">
        <f>'[2]Indexy-báze 2017_2021'!I201</f>
        <v>122.96241106225908</v>
      </c>
      <c r="D52" s="326">
        <f>$F$6</f>
        <v>114.61318051575932</v>
      </c>
      <c r="E52" s="327">
        <f t="shared" si="5"/>
        <v>104.82666774284679</v>
      </c>
      <c r="F52" s="327">
        <f t="shared" si="1"/>
        <v>93.209932633581559</v>
      </c>
      <c r="G52" s="27"/>
      <c r="H52" s="27"/>
    </row>
    <row r="53" spans="1:8">
      <c r="A53" s="325" t="s">
        <v>398</v>
      </c>
      <c r="B53" s="326">
        <f>'[2]Indexy-báze 2017_2021'!E202</f>
        <v>109.5283926852743</v>
      </c>
      <c r="C53" s="326">
        <f>'[2]Indexy-báze 2017_2021'!I202</f>
        <v>123.44376065487181</v>
      </c>
      <c r="D53" s="326">
        <f t="shared" ref="D53:D62" si="7">$F$6</f>
        <v>114.61318051575932</v>
      </c>
      <c r="E53" s="327">
        <f t="shared" si="5"/>
        <v>104.64243809830751</v>
      </c>
      <c r="F53" s="327">
        <f t="shared" si="1"/>
        <v>92.846475113633872</v>
      </c>
      <c r="G53" s="27"/>
      <c r="H53" s="27"/>
    </row>
    <row r="54" spans="1:8">
      <c r="A54" s="325" t="s">
        <v>399</v>
      </c>
      <c r="B54" s="326">
        <f>'[2]Indexy-báze 2017_2021'!E203</f>
        <v>110.10587102983638</v>
      </c>
      <c r="C54" s="326">
        <f>'[2]Indexy-báze 2017_2021'!I203</f>
        <v>123.92699454227271</v>
      </c>
      <c r="D54" s="326">
        <f t="shared" si="7"/>
        <v>114.61318051575932</v>
      </c>
      <c r="E54" s="327">
        <f t="shared" si="5"/>
        <v>104.09361412226743</v>
      </c>
      <c r="F54" s="327">
        <f t="shared" si="1"/>
        <v>92.484434839306658</v>
      </c>
      <c r="G54" s="27"/>
      <c r="H54" s="27"/>
    </row>
    <row r="55" spans="1:8">
      <c r="A55" s="325" t="s">
        <v>400</v>
      </c>
      <c r="B55" s="326">
        <f>'[2]Indexy-báze 2017_2021'!E204</f>
        <v>110.29836381135706</v>
      </c>
      <c r="C55" s="326">
        <f>'[2]Indexy-báze 2017_2021'!I204</f>
        <v>124.41212010073659</v>
      </c>
      <c r="D55" s="326">
        <f t="shared" si="7"/>
        <v>114.61318051575932</v>
      </c>
      <c r="E55" s="327">
        <f t="shared" si="5"/>
        <v>103.91194987423556</v>
      </c>
      <c r="F55" s="327">
        <f t="shared" si="1"/>
        <v>92.123806284272746</v>
      </c>
      <c r="G55" s="27"/>
      <c r="H55" s="27"/>
    </row>
    <row r="56" spans="1:8">
      <c r="A56" s="328" t="s">
        <v>401</v>
      </c>
      <c r="B56" s="326">
        <f>'[2]Indexy-báze 2017_2021'!E205</f>
        <v>110.87584215591914</v>
      </c>
      <c r="C56" s="326">
        <f>'[2]Indexy-báze 2017_2021'!I205</f>
        <v>124.8991447354134</v>
      </c>
      <c r="D56" s="326">
        <f t="shared" si="7"/>
        <v>114.61318051575932</v>
      </c>
      <c r="E56" s="327">
        <f t="shared" si="5"/>
        <v>103.37074180197392</v>
      </c>
      <c r="F56" s="327">
        <f t="shared" si="1"/>
        <v>91.764583943754076</v>
      </c>
      <c r="G56" s="27"/>
      <c r="H56" s="27"/>
    </row>
    <row r="57" spans="1:8">
      <c r="A57" s="325" t="s">
        <v>402</v>
      </c>
      <c r="B57" s="326">
        <f>'[2]Indexy-báze 2017_2021'!E206</f>
        <v>112.03079884504331</v>
      </c>
      <c r="C57" s="326">
        <f>'[2]Indexy-báze 2017_2021'!I206</f>
        <v>125.38807588044136</v>
      </c>
      <c r="D57" s="326">
        <f t="shared" si="7"/>
        <v>114.61318051575932</v>
      </c>
      <c r="E57" s="327">
        <f t="shared" si="5"/>
        <v>102.30506405143809</v>
      </c>
      <c r="F57" s="327">
        <f t="shared" si="1"/>
        <v>91.406762334437602</v>
      </c>
      <c r="G57" s="27"/>
      <c r="H57" s="27"/>
    </row>
    <row r="58" spans="1:8">
      <c r="A58" s="325" t="s">
        <v>403</v>
      </c>
      <c r="B58" s="326">
        <f>'[2]Indexy-báze 2017_2021'!E207</f>
        <v>112.80076997112607</v>
      </c>
      <c r="C58" s="326">
        <f>'[2]Indexy-báze 2017_2021'!I207</f>
        <v>125.87892099906045</v>
      </c>
      <c r="D58" s="326">
        <f t="shared" si="7"/>
        <v>114.61318051575932</v>
      </c>
      <c r="E58" s="327">
        <f t="shared" si="5"/>
        <v>101.60673596917573</v>
      </c>
      <c r="F58" s="327">
        <f t="shared" si="1"/>
        <v>91.050335994391617</v>
      </c>
      <c r="G58" s="27"/>
      <c r="H58" s="27"/>
    </row>
    <row r="59" spans="1:8">
      <c r="A59" s="325" t="s">
        <v>404</v>
      </c>
      <c r="B59" s="326">
        <f>'[2]Indexy-báze 2017_2021'!E208</f>
        <v>112.99326275264677</v>
      </c>
      <c r="C59" s="326">
        <f>'[2]Indexy-báze 2017_2021'!I208</f>
        <v>126.37168758372631</v>
      </c>
      <c r="D59" s="326">
        <f t="shared" si="7"/>
        <v>114.61318051575932</v>
      </c>
      <c r="E59" s="327">
        <f t="shared" si="5"/>
        <v>101.43364101863197</v>
      </c>
      <c r="F59" s="327">
        <f t="shared" si="1"/>
        <v>90.695299482982293</v>
      </c>
      <c r="G59" s="27"/>
      <c r="H59" s="27"/>
    </row>
    <row r="60" spans="1:8">
      <c r="A60" s="325" t="s">
        <v>405</v>
      </c>
      <c r="B60" s="326">
        <f>'[2]Indexy-báze 2017_2021'!E209</f>
        <v>114.14821944177093</v>
      </c>
      <c r="C60" s="326">
        <f>'[2]Indexy-báze 2017_2021'!I209</f>
        <v>126.86638315622457</v>
      </c>
      <c r="D60" s="326">
        <f t="shared" si="7"/>
        <v>114.61318051575932</v>
      </c>
      <c r="E60" s="326">
        <f t="shared" si="5"/>
        <v>100.40733099146199</v>
      </c>
      <c r="F60" s="326">
        <f t="shared" si="1"/>
        <v>90.341647380790761</v>
      </c>
      <c r="G60" s="27"/>
      <c r="H60" s="27"/>
    </row>
    <row r="61" spans="1:8">
      <c r="A61" s="325" t="s">
        <v>406</v>
      </c>
      <c r="B61" s="326">
        <f>'[2]Indexy-báze 2017_2021'!E210</f>
        <v>114.34071222329162</v>
      </c>
      <c r="C61" s="326">
        <f>'[2]Indexy-báze 2017_2021'!I210</f>
        <v>127.3630152677857</v>
      </c>
      <c r="D61" s="326">
        <f t="shared" si="7"/>
        <v>114.61318051575932</v>
      </c>
      <c r="E61" s="326">
        <f t="shared" si="5"/>
        <v>100.23829508070196</v>
      </c>
      <c r="F61" s="326">
        <f t="shared" si="1"/>
        <v>89.989374289530318</v>
      </c>
      <c r="G61" s="27"/>
      <c r="H61" s="27"/>
    </row>
    <row r="62" spans="1:8">
      <c r="A62" s="322" t="s">
        <v>407</v>
      </c>
      <c r="B62" s="323">
        <f>'[2]Indexy-báze 2017_2021'!E211</f>
        <v>114.82194417709336</v>
      </c>
      <c r="C62" s="323">
        <f>'[2]Indexy-báze 2017_2021'!I211</f>
        <v>127.86159149920033</v>
      </c>
      <c r="D62" s="323">
        <f t="shared" si="7"/>
        <v>114.61318051575932</v>
      </c>
      <c r="E62" s="323">
        <f t="shared" si="5"/>
        <v>99.818184874999119</v>
      </c>
      <c r="F62" s="323">
        <f>D62/C62*100</f>
        <v>89.638474831964004</v>
      </c>
      <c r="G62" s="27"/>
      <c r="H62" s="27"/>
    </row>
    <row r="63" spans="1:8">
      <c r="A63" s="503"/>
      <c r="B63" s="504"/>
      <c r="C63" s="505"/>
      <c r="D63" s="504"/>
      <c r="E63" s="504"/>
      <c r="F63" s="505"/>
      <c r="G63" s="27"/>
      <c r="H63" s="27"/>
    </row>
    <row r="64" spans="1:8">
      <c r="A64" s="27"/>
      <c r="B64" s="27"/>
      <c r="C64" s="27"/>
      <c r="D64" s="27"/>
      <c r="E64" s="27"/>
      <c r="F64" s="27"/>
      <c r="G64" s="27"/>
      <c r="H64" s="27"/>
    </row>
    <row r="65" spans="1:8">
      <c r="A65" s="27"/>
      <c r="B65" s="27"/>
      <c r="C65" s="27"/>
      <c r="D65" s="27"/>
      <c r="E65" s="27"/>
      <c r="F65" s="27"/>
      <c r="G65" s="27"/>
      <c r="H65" s="27"/>
    </row>
    <row r="66" spans="1:8">
      <c r="A66" s="27"/>
      <c r="B66" s="27"/>
      <c r="C66" s="27"/>
      <c r="D66" s="27"/>
      <c r="E66" s="27"/>
      <c r="F66" s="27"/>
      <c r="G66" s="27"/>
      <c r="H66" s="27"/>
    </row>
    <row r="67" spans="1:8">
      <c r="A67" s="27"/>
      <c r="B67" s="27"/>
      <c r="C67" s="27"/>
      <c r="D67" s="27"/>
      <c r="E67" s="27"/>
      <c r="F67" s="27"/>
      <c r="G67" s="27"/>
      <c r="H67" s="27"/>
    </row>
    <row r="68" spans="1:8">
      <c r="A68" s="27"/>
      <c r="B68" s="27"/>
      <c r="C68" s="27"/>
      <c r="D68" s="27"/>
      <c r="E68" s="27"/>
      <c r="F68" s="27"/>
      <c r="G68" s="27"/>
      <c r="H68" s="27"/>
    </row>
    <row r="69" spans="1:8">
      <c r="A69" s="27"/>
      <c r="B69" s="27"/>
      <c r="C69" s="27"/>
      <c r="D69" s="27"/>
      <c r="E69" s="27"/>
      <c r="F69" s="27"/>
      <c r="G69" s="27"/>
      <c r="H69" s="27"/>
    </row>
    <row r="70" spans="1:8">
      <c r="A70" s="27"/>
      <c r="B70" s="27"/>
      <c r="C70" s="27"/>
      <c r="D70" s="27"/>
      <c r="E70" s="27"/>
      <c r="F70" s="27"/>
      <c r="G70" s="27"/>
      <c r="H70" s="27"/>
    </row>
    <row r="71" spans="1:8">
      <c r="A71" s="27"/>
      <c r="B71" s="27"/>
      <c r="C71" s="27"/>
      <c r="D71" s="27"/>
      <c r="E71" s="27"/>
      <c r="F71" s="27"/>
      <c r="G71" s="27"/>
      <c r="H71" s="27"/>
    </row>
    <row r="72" spans="1:8">
      <c r="A72" s="27"/>
      <c r="B72" s="27"/>
      <c r="C72" s="27"/>
      <c r="D72" s="27"/>
      <c r="E72" s="27"/>
      <c r="F72" s="27"/>
      <c r="G72" s="27"/>
      <c r="H72" s="27"/>
    </row>
    <row r="73" spans="1:8">
      <c r="A73" s="27"/>
      <c r="B73" s="27"/>
      <c r="C73" s="27"/>
      <c r="D73" s="27"/>
      <c r="E73" s="27"/>
      <c r="F73" s="27"/>
      <c r="G73" s="27"/>
      <c r="H73" s="27"/>
    </row>
    <row r="74" spans="1:8">
      <c r="A74" s="27"/>
      <c r="B74" s="27"/>
      <c r="C74" s="27"/>
      <c r="D74" s="27"/>
      <c r="E74" s="27"/>
      <c r="F74" s="27"/>
      <c r="G74" s="27"/>
      <c r="H74" s="27"/>
    </row>
    <row r="75" spans="1:8">
      <c r="A75" s="27"/>
      <c r="B75" s="27"/>
      <c r="C75" s="27"/>
      <c r="D75" s="27"/>
      <c r="E75" s="27"/>
      <c r="F75" s="27"/>
      <c r="G75" s="27"/>
      <c r="H75" s="27"/>
    </row>
    <row r="76" spans="1:8">
      <c r="A76" s="27"/>
      <c r="B76" s="27"/>
      <c r="C76" s="27"/>
      <c r="D76" s="27"/>
      <c r="E76" s="27"/>
      <c r="F76" s="27"/>
      <c r="G76" s="27"/>
      <c r="H76" s="27"/>
    </row>
    <row r="77" spans="1:8">
      <c r="A77" s="27"/>
      <c r="B77" s="27"/>
      <c r="C77" s="27"/>
      <c r="D77" s="27"/>
      <c r="E77" s="27"/>
      <c r="F77" s="27"/>
      <c r="G77" s="27"/>
      <c r="H77" s="27"/>
    </row>
    <row r="78" spans="1:8">
      <c r="A78" s="27"/>
      <c r="B78" s="27"/>
      <c r="C78" s="27"/>
      <c r="D78" s="27"/>
      <c r="E78" s="27"/>
      <c r="F78" s="27"/>
      <c r="G78" s="27"/>
      <c r="H78" s="27"/>
    </row>
    <row r="79" spans="1:8">
      <c r="A79" s="27"/>
      <c r="B79" s="27"/>
      <c r="C79" s="27"/>
      <c r="D79" s="27"/>
      <c r="E79" s="27"/>
      <c r="F79" s="27"/>
      <c r="G79" s="27"/>
      <c r="H79" s="27"/>
    </row>
    <row r="80" spans="1:8">
      <c r="A80" s="27"/>
      <c r="B80" s="27"/>
      <c r="C80" s="27"/>
      <c r="D80" s="27"/>
      <c r="E80" s="27"/>
      <c r="F80" s="27"/>
      <c r="G80" s="27"/>
      <c r="H80" s="27"/>
    </row>
    <row r="81" spans="1:8">
      <c r="A81" s="27"/>
      <c r="B81" s="27"/>
      <c r="C81" s="27"/>
      <c r="D81" s="27"/>
      <c r="E81" s="27"/>
      <c r="F81" s="27"/>
      <c r="G81" s="27"/>
      <c r="H81" s="27"/>
    </row>
    <row r="82" spans="1:8">
      <c r="A82" s="27"/>
      <c r="B82" s="27"/>
      <c r="C82" s="27"/>
      <c r="D82" s="27"/>
      <c r="E82" s="27"/>
      <c r="F82" s="27"/>
      <c r="G82" s="27"/>
      <c r="H82" s="27"/>
    </row>
    <row r="83" spans="1:8">
      <c r="A83" s="27"/>
      <c r="B83" s="27"/>
      <c r="C83" s="27"/>
      <c r="D83" s="27"/>
      <c r="E83" s="27"/>
      <c r="F83" s="27"/>
      <c r="G83" s="27"/>
      <c r="H83" s="27"/>
    </row>
    <row r="84" spans="1:8">
      <c r="A84" s="27"/>
      <c r="B84" s="27"/>
      <c r="C84" s="27"/>
      <c r="D84" s="27"/>
      <c r="E84" s="27"/>
      <c r="F84" s="27"/>
      <c r="G84" s="27"/>
      <c r="H84" s="27"/>
    </row>
    <row r="85" spans="1:8">
      <c r="A85" s="27"/>
      <c r="B85" s="27"/>
      <c r="C85" s="27"/>
      <c r="D85" s="27"/>
      <c r="E85" s="27"/>
      <c r="F85" s="27"/>
      <c r="G85" s="27"/>
      <c r="H85" s="27"/>
    </row>
    <row r="86" spans="1:8">
      <c r="A86" s="27"/>
      <c r="B86" s="27"/>
      <c r="C86" s="27"/>
      <c r="D86" s="27"/>
      <c r="E86" s="27"/>
      <c r="F86" s="27"/>
      <c r="G86" s="27"/>
      <c r="H86" s="27"/>
    </row>
    <row r="87" spans="1:8">
      <c r="A87" s="27"/>
      <c r="B87" s="27"/>
      <c r="C87" s="27"/>
      <c r="D87" s="27"/>
      <c r="E87" s="27"/>
      <c r="F87" s="27"/>
      <c r="G87" s="27"/>
      <c r="H87" s="27"/>
    </row>
    <row r="88" spans="1:8">
      <c r="A88" s="27"/>
      <c r="B88" s="27"/>
      <c r="C88" s="27"/>
      <c r="D88" s="27"/>
      <c r="E88" s="27"/>
      <c r="F88" s="27"/>
      <c r="G88" s="27"/>
      <c r="H88" s="27"/>
    </row>
    <row r="89" spans="1:8">
      <c r="A89" s="27"/>
      <c r="B89" s="27"/>
      <c r="C89" s="27"/>
      <c r="D89" s="27"/>
      <c r="E89" s="27"/>
      <c r="F89" s="27"/>
      <c r="G89" s="27"/>
      <c r="H89" s="27"/>
    </row>
    <row r="90" spans="1:8">
      <c r="A90" s="27"/>
      <c r="B90" s="27"/>
      <c r="C90" s="27"/>
      <c r="D90" s="27"/>
      <c r="E90" s="27"/>
      <c r="F90" s="27"/>
      <c r="G90" s="27"/>
      <c r="H90" s="27"/>
    </row>
    <row r="91" spans="1:8">
      <c r="A91" s="27"/>
      <c r="B91" s="27"/>
      <c r="C91" s="27"/>
      <c r="D91" s="27"/>
      <c r="E91" s="27"/>
      <c r="F91" s="27"/>
      <c r="G91" s="27"/>
      <c r="H91" s="27"/>
    </row>
    <row r="92" spans="1:8">
      <c r="A92" s="27"/>
      <c r="B92" s="27"/>
      <c r="C92" s="27"/>
      <c r="D92" s="27"/>
      <c r="E92" s="27"/>
      <c r="F92" s="27"/>
      <c r="G92" s="27"/>
      <c r="H92" s="27"/>
    </row>
    <row r="93" spans="1:8">
      <c r="A93" s="27"/>
      <c r="B93" s="27"/>
      <c r="C93" s="27"/>
      <c r="D93" s="27"/>
      <c r="E93" s="27"/>
      <c r="F93" s="27"/>
      <c r="G93" s="27"/>
      <c r="H93" s="27"/>
    </row>
    <row r="94" spans="1:8">
      <c r="A94" s="27"/>
      <c r="B94" s="27"/>
      <c r="C94" s="27"/>
      <c r="D94" s="27"/>
      <c r="E94" s="27"/>
      <c r="F94" s="27"/>
      <c r="G94" s="27"/>
      <c r="H94" s="27"/>
    </row>
    <row r="95" spans="1:8">
      <c r="A95" s="27"/>
      <c r="B95" s="27"/>
      <c r="C95" s="27"/>
      <c r="D95" s="27"/>
      <c r="E95" s="27"/>
      <c r="F95" s="27"/>
      <c r="G95" s="27"/>
      <c r="H95" s="27"/>
    </row>
    <row r="96" spans="1:8">
      <c r="A96" s="27"/>
      <c r="B96" s="27"/>
      <c r="C96" s="27"/>
      <c r="D96" s="27"/>
      <c r="E96" s="27"/>
      <c r="F96" s="27"/>
      <c r="G96" s="27"/>
      <c r="H96" s="27"/>
    </row>
    <row r="97" spans="1:8">
      <c r="A97" s="27"/>
      <c r="B97" s="27"/>
      <c r="C97" s="27"/>
      <c r="D97" s="27"/>
      <c r="E97" s="27"/>
      <c r="F97" s="27"/>
      <c r="G97" s="27"/>
      <c r="H97" s="27"/>
    </row>
    <row r="98" spans="1:8">
      <c r="A98" s="27"/>
      <c r="B98" s="27"/>
      <c r="C98" s="27"/>
      <c r="D98" s="27"/>
      <c r="E98" s="27"/>
      <c r="F98" s="27"/>
      <c r="G98" s="27"/>
      <c r="H98" s="27"/>
    </row>
    <row r="99" spans="1:8">
      <c r="A99" s="27"/>
      <c r="B99" s="27"/>
      <c r="C99" s="27"/>
      <c r="D99" s="27"/>
      <c r="E99" s="27"/>
      <c r="F99" s="27"/>
      <c r="G99" s="27"/>
      <c r="H99" s="27"/>
    </row>
    <row r="100" spans="1:8">
      <c r="A100" s="27"/>
      <c r="B100" s="27"/>
      <c r="C100" s="27"/>
      <c r="D100" s="27"/>
      <c r="E100" s="27"/>
      <c r="F100" s="27"/>
      <c r="G100" s="27"/>
      <c r="H100" s="27"/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22682-7700-431F-82E2-013E2049DF5B}">
  <dimension ref="A1:G34"/>
  <sheetViews>
    <sheetView workbookViewId="0">
      <selection activeCell="I26" sqref="I26"/>
    </sheetView>
  </sheetViews>
  <sheetFormatPr defaultColWidth="9" defaultRowHeight="14.4"/>
  <cols>
    <col min="1" max="1" width="52.69921875" style="106" bestFit="1" customWidth="1"/>
    <col min="2" max="2" width="12.59765625" style="106" customWidth="1"/>
    <col min="3" max="3" width="9" style="106" bestFit="1" customWidth="1"/>
    <col min="4" max="16384" width="9" style="106"/>
  </cols>
  <sheetData>
    <row r="1" spans="1:7" ht="15" thickBot="1">
      <c r="A1" s="105" t="s">
        <v>334</v>
      </c>
      <c r="B1" s="105" t="s">
        <v>274</v>
      </c>
      <c r="C1" s="405">
        <v>2017</v>
      </c>
      <c r="D1" s="405">
        <v>2018</v>
      </c>
      <c r="E1" s="405">
        <v>2019</v>
      </c>
      <c r="F1" s="405">
        <v>2020</v>
      </c>
      <c r="G1" s="405">
        <v>2021</v>
      </c>
    </row>
    <row r="2" spans="1:7">
      <c r="A2" s="179" t="s">
        <v>335</v>
      </c>
      <c r="B2" s="179" t="s">
        <v>295</v>
      </c>
      <c r="C2" s="406">
        <v>0.25866858162513034</v>
      </c>
      <c r="D2" s="406">
        <v>0.25</v>
      </c>
      <c r="E2" s="407">
        <v>0.25994359031980568</v>
      </c>
      <c r="F2" s="407">
        <v>0.25613785869215405</v>
      </c>
      <c r="G2" s="406">
        <v>0.22420543247468064</v>
      </c>
    </row>
    <row r="3" spans="1:7">
      <c r="A3" s="180" t="s">
        <v>336</v>
      </c>
      <c r="B3" s="180" t="s">
        <v>295</v>
      </c>
      <c r="C3" s="408">
        <v>0.90000190136613156</v>
      </c>
      <c r="D3" s="408">
        <v>0.90000241615468168</v>
      </c>
      <c r="E3" s="409">
        <v>0.90000026977647096</v>
      </c>
      <c r="F3" s="409">
        <v>0.89999987782772606</v>
      </c>
      <c r="G3" s="408">
        <v>0.90000048034319435</v>
      </c>
    </row>
    <row r="4" spans="1:7">
      <c r="A4" s="180" t="s">
        <v>337</v>
      </c>
      <c r="B4" s="180" t="s">
        <v>295</v>
      </c>
      <c r="C4" s="408">
        <v>3.5000139903186995</v>
      </c>
      <c r="D4" s="408">
        <v>3.5000382555470542</v>
      </c>
      <c r="E4" s="409">
        <v>3.500026516539525</v>
      </c>
      <c r="F4" s="409">
        <v>3.4999855746054793</v>
      </c>
      <c r="G4" s="408">
        <v>3.5000322245274873</v>
      </c>
    </row>
    <row r="6" spans="1:7" ht="15.6">
      <c r="A6" s="1" t="s">
        <v>435</v>
      </c>
    </row>
    <row r="28" spans="2:3" ht="15.6">
      <c r="B28" s="181"/>
      <c r="C28" s="181"/>
    </row>
    <row r="33" spans="2:6" ht="15.6">
      <c r="B33" s="181"/>
      <c r="C33" s="181"/>
      <c r="E33" s="181"/>
      <c r="F33" s="181"/>
    </row>
    <row r="34" spans="2:6">
      <c r="B34" s="182"/>
      <c r="C34" s="182"/>
      <c r="D34" s="182"/>
      <c r="E34" s="182"/>
      <c r="F34" s="18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0B19-A7EA-4AB1-90D2-990F04804F7D}">
  <dimension ref="B1:F85"/>
  <sheetViews>
    <sheetView topLeftCell="D73" workbookViewId="0">
      <selection activeCell="D82" sqref="D82"/>
    </sheetView>
  </sheetViews>
  <sheetFormatPr defaultColWidth="11" defaultRowHeight="15.6"/>
  <cols>
    <col min="2" max="2" width="20.59765625" customWidth="1"/>
  </cols>
  <sheetData>
    <row r="1" spans="2:4" ht="16.2" thickBot="1"/>
    <row r="2" spans="2:4" ht="26.4">
      <c r="B2" s="183"/>
      <c r="C2" s="184" t="s">
        <v>6</v>
      </c>
      <c r="D2" s="185" t="s">
        <v>7</v>
      </c>
    </row>
    <row r="3" spans="2:4">
      <c r="B3" s="410" t="s">
        <v>31</v>
      </c>
      <c r="C3" s="411">
        <v>1120</v>
      </c>
      <c r="D3" s="412">
        <v>1162</v>
      </c>
    </row>
    <row r="4" spans="2:4">
      <c r="B4" s="410" t="s">
        <v>32</v>
      </c>
      <c r="C4" s="411">
        <v>1120</v>
      </c>
      <c r="D4" s="412">
        <v>1162</v>
      </c>
    </row>
    <row r="5" spans="2:4">
      <c r="B5" s="410" t="s">
        <v>33</v>
      </c>
      <c r="C5" s="411">
        <v>1120</v>
      </c>
      <c r="D5" s="412">
        <v>1162</v>
      </c>
    </row>
    <row r="6" spans="2:4">
      <c r="B6" s="410" t="s">
        <v>338</v>
      </c>
      <c r="C6" s="411">
        <v>1120</v>
      </c>
      <c r="D6" s="412">
        <v>1162</v>
      </c>
    </row>
    <row r="7" spans="2:4" ht="16.2" thickBot="1">
      <c r="B7" s="5" t="s">
        <v>436</v>
      </c>
      <c r="C7" s="413">
        <v>1120</v>
      </c>
      <c r="D7" s="414">
        <v>1162</v>
      </c>
    </row>
    <row r="10" spans="2:4">
      <c r="B10" s="4" t="s">
        <v>8</v>
      </c>
    </row>
    <row r="32" ht="16.2" thickBot="1"/>
    <row r="33" spans="2:4">
      <c r="B33" s="183"/>
      <c r="C33" s="186" t="s">
        <v>9</v>
      </c>
      <c r="D33" s="187" t="s">
        <v>10</v>
      </c>
    </row>
    <row r="34" spans="2:4">
      <c r="B34" s="410" t="s">
        <v>31</v>
      </c>
      <c r="C34" s="411">
        <v>175</v>
      </c>
      <c r="D34" s="412">
        <v>26</v>
      </c>
    </row>
    <row r="35" spans="2:4">
      <c r="B35" s="410" t="s">
        <v>32</v>
      </c>
      <c r="C35" s="411">
        <v>175</v>
      </c>
      <c r="D35" s="412">
        <v>26</v>
      </c>
    </row>
    <row r="36" spans="2:4">
      <c r="B36" s="410" t="s">
        <v>33</v>
      </c>
      <c r="C36" s="411">
        <v>175</v>
      </c>
      <c r="D36" s="412">
        <v>26</v>
      </c>
    </row>
    <row r="37" spans="2:4">
      <c r="B37" s="410" t="s">
        <v>338</v>
      </c>
      <c r="C37" s="411">
        <v>175</v>
      </c>
      <c r="D37" s="412">
        <v>26</v>
      </c>
    </row>
    <row r="38" spans="2:4" ht="16.2" thickBot="1">
      <c r="B38" s="5" t="s">
        <v>436</v>
      </c>
      <c r="C38" s="413">
        <v>175</v>
      </c>
      <c r="D38" s="414">
        <v>26</v>
      </c>
    </row>
    <row r="41" spans="2:4">
      <c r="B41" s="4" t="s">
        <v>11</v>
      </c>
    </row>
    <row r="62" spans="2:6" ht="16.2" thickBot="1">
      <c r="F62" s="4" t="s">
        <v>36</v>
      </c>
    </row>
    <row r="63" spans="2:6" ht="62.4">
      <c r="B63" s="183"/>
      <c r="C63" s="186" t="s">
        <v>34</v>
      </c>
      <c r="D63" s="187" t="s">
        <v>35</v>
      </c>
    </row>
    <row r="64" spans="2:6">
      <c r="B64" s="410" t="s">
        <v>31</v>
      </c>
      <c r="C64" s="411">
        <v>35067</v>
      </c>
      <c r="D64" s="412">
        <v>8512</v>
      </c>
    </row>
    <row r="65" spans="2:6">
      <c r="B65" s="410" t="s">
        <v>32</v>
      </c>
      <c r="C65" s="411">
        <v>35050</v>
      </c>
      <c r="D65" s="412">
        <v>8624</v>
      </c>
    </row>
    <row r="66" spans="2:6">
      <c r="B66" s="410" t="s">
        <v>33</v>
      </c>
      <c r="C66" s="411">
        <v>35050</v>
      </c>
      <c r="D66" s="412">
        <v>8624</v>
      </c>
    </row>
    <row r="67" spans="2:6">
      <c r="B67" s="410" t="s">
        <v>338</v>
      </c>
      <c r="C67" s="411">
        <v>35050</v>
      </c>
      <c r="D67" s="412">
        <v>8624</v>
      </c>
    </row>
    <row r="68" spans="2:6" ht="16.2" thickBot="1">
      <c r="B68" s="5" t="s">
        <v>436</v>
      </c>
      <c r="C68" s="413">
        <v>35050</v>
      </c>
      <c r="D68" s="414">
        <v>8624</v>
      </c>
    </row>
    <row r="71" spans="2:6">
      <c r="B71" s="6"/>
    </row>
    <row r="72" spans="2:6">
      <c r="B72" s="188"/>
      <c r="C72" s="189"/>
      <c r="D72" s="189"/>
    </row>
    <row r="73" spans="2:6">
      <c r="B73" s="190"/>
      <c r="C73" s="191"/>
      <c r="D73" s="191"/>
    </row>
    <row r="74" spans="2:6">
      <c r="B74" s="190"/>
      <c r="C74" s="191"/>
      <c r="D74" s="191"/>
    </row>
    <row r="75" spans="2:6">
      <c r="B75" s="190"/>
      <c r="C75" s="191"/>
      <c r="D75" s="191"/>
    </row>
    <row r="76" spans="2:6">
      <c r="B76" s="190"/>
      <c r="C76" s="191"/>
      <c r="D76" s="191"/>
    </row>
    <row r="77" spans="2:6">
      <c r="B77" s="190"/>
      <c r="C77" s="191"/>
      <c r="D77" s="191"/>
    </row>
    <row r="79" spans="2:6" ht="16.2" thickBot="1">
      <c r="B79" s="6"/>
      <c r="F79" s="9" t="s">
        <v>37</v>
      </c>
    </row>
    <row r="80" spans="2:6">
      <c r="B80" s="183"/>
      <c r="C80" s="187"/>
      <c r="D80" s="189"/>
    </row>
    <row r="81" spans="2:4">
      <c r="B81" s="410" t="s">
        <v>31</v>
      </c>
      <c r="C81" s="412">
        <v>5127</v>
      </c>
      <c r="D81" s="191"/>
    </row>
    <row r="82" spans="2:4">
      <c r="B82" s="410" t="s">
        <v>32</v>
      </c>
      <c r="C82" s="412">
        <v>5035</v>
      </c>
      <c r="D82" s="191"/>
    </row>
    <row r="83" spans="2:4">
      <c r="B83" s="410" t="s">
        <v>33</v>
      </c>
      <c r="C83" s="412">
        <v>5035</v>
      </c>
      <c r="D83" s="191"/>
    </row>
    <row r="84" spans="2:4">
      <c r="B84" s="410" t="s">
        <v>338</v>
      </c>
      <c r="C84" s="412">
        <v>5035</v>
      </c>
      <c r="D84" s="191"/>
    </row>
    <row r="85" spans="2:4" ht="16.2" thickBot="1">
      <c r="B85" s="5" t="s">
        <v>436</v>
      </c>
      <c r="C85" s="414">
        <v>5035</v>
      </c>
      <c r="D85" s="19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EB16-72BE-4883-AEFE-1C82BE34B3E0}">
  <dimension ref="B1:M19"/>
  <sheetViews>
    <sheetView topLeftCell="A7" workbookViewId="0">
      <selection activeCell="I11" sqref="I11"/>
    </sheetView>
  </sheetViews>
  <sheetFormatPr defaultColWidth="11" defaultRowHeight="15.6"/>
  <sheetData>
    <row r="1" spans="2:13" ht="16.2" thickBot="1"/>
    <row r="2" spans="2:13" ht="16.2" thickBot="1">
      <c r="B2" s="66"/>
      <c r="C2" s="192"/>
      <c r="D2" s="193">
        <v>2017</v>
      </c>
      <c r="E2" s="193">
        <v>2018</v>
      </c>
      <c r="F2" s="193">
        <v>2019</v>
      </c>
      <c r="G2" s="415">
        <v>2020</v>
      </c>
      <c r="H2" s="416">
        <v>2021</v>
      </c>
    </row>
    <row r="3" spans="2:13" ht="30" customHeight="1">
      <c r="B3" s="534" t="s">
        <v>12</v>
      </c>
      <c r="C3" s="417" t="s">
        <v>13</v>
      </c>
      <c r="D3" s="418">
        <v>990</v>
      </c>
      <c r="E3" s="418">
        <v>990</v>
      </c>
      <c r="F3" s="418">
        <v>990</v>
      </c>
      <c r="G3" s="419">
        <v>990</v>
      </c>
      <c r="H3" s="419">
        <v>990</v>
      </c>
      <c r="J3" s="194"/>
      <c r="K3" s="194"/>
      <c r="L3" s="195"/>
      <c r="M3" s="195"/>
    </row>
    <row r="4" spans="2:13" ht="28.8">
      <c r="B4" s="535"/>
      <c r="C4" s="417" t="s">
        <v>14</v>
      </c>
      <c r="D4" s="420">
        <v>990</v>
      </c>
      <c r="E4" s="420">
        <v>990</v>
      </c>
      <c r="F4" s="420">
        <v>990</v>
      </c>
      <c r="G4" s="421">
        <v>990</v>
      </c>
      <c r="H4" s="421">
        <v>990</v>
      </c>
      <c r="J4" s="532"/>
      <c r="K4" s="196"/>
      <c r="L4" s="533"/>
      <c r="M4" s="533"/>
    </row>
    <row r="5" spans="2:13" ht="28.8">
      <c r="B5" s="535"/>
      <c r="C5" s="417" t="s">
        <v>15</v>
      </c>
      <c r="D5" s="417">
        <v>990</v>
      </c>
      <c r="E5" s="420">
        <v>990</v>
      </c>
      <c r="F5" s="420">
        <v>990</v>
      </c>
      <c r="G5" s="421">
        <v>990</v>
      </c>
      <c r="H5" s="421">
        <v>990</v>
      </c>
      <c r="J5" s="532"/>
      <c r="K5" s="196"/>
      <c r="L5" s="533"/>
      <c r="M5" s="533"/>
    </row>
    <row r="6" spans="2:13" ht="28.8">
      <c r="B6" s="536"/>
      <c r="C6" s="417" t="s">
        <v>16</v>
      </c>
      <c r="D6" s="420">
        <v>2550</v>
      </c>
      <c r="E6" s="420">
        <v>2550</v>
      </c>
      <c r="F6" s="420">
        <v>2550</v>
      </c>
      <c r="G6" s="421">
        <v>2550</v>
      </c>
      <c r="H6" s="422">
        <v>2550</v>
      </c>
      <c r="J6" s="532"/>
      <c r="K6" s="196"/>
      <c r="L6" s="533"/>
      <c r="M6" s="533"/>
    </row>
    <row r="7" spans="2:13" ht="30" customHeight="1">
      <c r="B7" s="534" t="s">
        <v>17</v>
      </c>
      <c r="C7" s="417" t="s">
        <v>13</v>
      </c>
      <c r="D7" s="420">
        <v>180</v>
      </c>
      <c r="E7" s="420">
        <v>180</v>
      </c>
      <c r="F7" s="420">
        <v>180</v>
      </c>
      <c r="G7" s="421">
        <v>180</v>
      </c>
      <c r="H7" s="422">
        <v>180</v>
      </c>
      <c r="J7" s="532"/>
      <c r="K7" s="196"/>
      <c r="L7" s="533"/>
      <c r="M7" s="533"/>
    </row>
    <row r="8" spans="2:13" ht="28.8">
      <c r="B8" s="535"/>
      <c r="C8" s="417" t="s">
        <v>14</v>
      </c>
      <c r="D8" s="420">
        <v>227</v>
      </c>
      <c r="E8" s="420">
        <v>227</v>
      </c>
      <c r="F8" s="420">
        <v>227</v>
      </c>
      <c r="G8" s="421">
        <v>227</v>
      </c>
      <c r="H8" s="421">
        <v>227</v>
      </c>
      <c r="J8" s="532"/>
      <c r="K8" s="196"/>
      <c r="L8" s="533"/>
      <c r="M8" s="533"/>
    </row>
    <row r="9" spans="2:13" ht="28.8">
      <c r="B9" s="535"/>
      <c r="C9" s="417" t="s">
        <v>15</v>
      </c>
      <c r="D9" s="417">
        <v>227</v>
      </c>
      <c r="E9" s="417">
        <v>277</v>
      </c>
      <c r="F9" s="417">
        <v>277</v>
      </c>
      <c r="G9" s="423">
        <v>277</v>
      </c>
      <c r="H9" s="423">
        <v>277</v>
      </c>
      <c r="J9" s="532"/>
      <c r="K9" s="196"/>
      <c r="L9" s="533"/>
      <c r="M9" s="533"/>
    </row>
    <row r="10" spans="2:13" ht="29.4" thickBot="1">
      <c r="B10" s="537"/>
      <c r="C10" s="424" t="s">
        <v>16</v>
      </c>
      <c r="D10" s="425">
        <v>1456</v>
      </c>
      <c r="E10" s="425">
        <v>1456</v>
      </c>
      <c r="F10" s="425">
        <v>1456</v>
      </c>
      <c r="G10" s="426">
        <v>1456</v>
      </c>
      <c r="H10" s="427">
        <v>1456</v>
      </c>
      <c r="J10" s="532"/>
      <c r="K10" s="196"/>
      <c r="L10" s="533"/>
      <c r="M10" s="533"/>
    </row>
    <row r="11" spans="2:13">
      <c r="J11" s="532"/>
      <c r="K11" s="196"/>
      <c r="L11" s="533"/>
      <c r="M11" s="533"/>
    </row>
    <row r="12" spans="2:13">
      <c r="J12" s="532"/>
      <c r="K12" s="196"/>
      <c r="L12" s="533"/>
      <c r="M12" s="533"/>
    </row>
    <row r="13" spans="2:13">
      <c r="B13" s="1" t="s">
        <v>107</v>
      </c>
      <c r="J13" s="532"/>
      <c r="K13" s="196"/>
      <c r="L13" s="533"/>
      <c r="M13" s="533"/>
    </row>
    <row r="14" spans="2:13">
      <c r="J14" s="532"/>
      <c r="K14" s="196"/>
      <c r="L14" s="533"/>
      <c r="M14" s="533"/>
    </row>
    <row r="15" spans="2:13">
      <c r="J15" s="532"/>
      <c r="K15" s="196"/>
      <c r="L15" s="533"/>
      <c r="M15" s="533"/>
    </row>
    <row r="16" spans="2:13">
      <c r="J16" s="532"/>
      <c r="K16" s="196"/>
      <c r="L16" s="533"/>
      <c r="M16" s="533"/>
    </row>
    <row r="17" spans="10:13">
      <c r="J17" s="532"/>
      <c r="K17" s="196"/>
      <c r="L17" s="533"/>
      <c r="M17" s="533"/>
    </row>
    <row r="18" spans="10:13">
      <c r="J18" s="532"/>
      <c r="K18" s="196"/>
      <c r="L18" s="533"/>
      <c r="M18" s="533"/>
    </row>
    <row r="19" spans="10:13">
      <c r="J19" s="532"/>
      <c r="K19" s="196"/>
      <c r="L19" s="533"/>
      <c r="M19" s="533"/>
    </row>
  </sheetData>
  <mergeCells count="20">
    <mergeCell ref="B3:B6"/>
    <mergeCell ref="J4:J11"/>
    <mergeCell ref="L4:L5"/>
    <mergeCell ref="M4:M5"/>
    <mergeCell ref="L6:L7"/>
    <mergeCell ref="M6:M7"/>
    <mergeCell ref="B7:B10"/>
    <mergeCell ref="L8:L9"/>
    <mergeCell ref="M8:M9"/>
    <mergeCell ref="L10:L11"/>
    <mergeCell ref="M10:M11"/>
    <mergeCell ref="J12:J19"/>
    <mergeCell ref="L12:L13"/>
    <mergeCell ref="M12:M13"/>
    <mergeCell ref="L14:L15"/>
    <mergeCell ref="M14:M15"/>
    <mergeCell ref="L16:L17"/>
    <mergeCell ref="M16:M17"/>
    <mergeCell ref="L18:L19"/>
    <mergeCell ref="M18:M1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2ECE2-28CB-46DF-9CF4-9EE2FDDE16E0}">
  <sheetPr>
    <tabColor theme="4" tint="-0.499984740745262"/>
  </sheetPr>
  <dimension ref="A3:O15"/>
  <sheetViews>
    <sheetView topLeftCell="G1" workbookViewId="0">
      <selection activeCell="L15" sqref="L15"/>
    </sheetView>
  </sheetViews>
  <sheetFormatPr defaultRowHeight="15.6"/>
  <cols>
    <col min="2" max="2" width="0" hidden="1" customWidth="1"/>
    <col min="3" max="3" width="11.19921875" hidden="1" customWidth="1"/>
    <col min="4" max="4" width="10.69921875" customWidth="1"/>
    <col min="5" max="5" width="10.5" customWidth="1"/>
    <col min="6" max="6" width="11.3984375" customWidth="1"/>
    <col min="7" max="7" width="10.5" customWidth="1"/>
    <col min="8" max="8" width="11.5" customWidth="1"/>
    <col min="9" max="9" width="10.59765625" customWidth="1"/>
    <col min="10" max="10" width="11.5" customWidth="1"/>
    <col min="11" max="11" width="10.5" customWidth="1"/>
    <col min="12" max="12" width="11.5" customWidth="1"/>
    <col min="13" max="13" width="8.8984375" customWidth="1"/>
  </cols>
  <sheetData>
    <row r="3" spans="1:15">
      <c r="A3" s="197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5" ht="16.2" thickBot="1">
      <c r="A4" s="198" t="s">
        <v>97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</row>
    <row r="5" spans="1:15" ht="58.2" thickBot="1">
      <c r="A5" s="199"/>
      <c r="B5" s="200" t="s">
        <v>84</v>
      </c>
      <c r="C5" s="201" t="s">
        <v>85</v>
      </c>
      <c r="D5" s="200" t="s">
        <v>86</v>
      </c>
      <c r="E5" s="200" t="s">
        <v>87</v>
      </c>
      <c r="F5" s="200" t="s">
        <v>88</v>
      </c>
      <c r="G5" s="200" t="s">
        <v>89</v>
      </c>
      <c r="H5" s="200" t="s">
        <v>90</v>
      </c>
      <c r="I5" s="200" t="s">
        <v>91</v>
      </c>
      <c r="J5" s="202" t="s">
        <v>339</v>
      </c>
      <c r="K5" s="202" t="s">
        <v>340</v>
      </c>
      <c r="L5" s="202" t="s">
        <v>341</v>
      </c>
      <c r="M5" s="202" t="s">
        <v>437</v>
      </c>
      <c r="N5" s="203" t="s">
        <v>438</v>
      </c>
      <c r="O5" s="428" t="s">
        <v>439</v>
      </c>
    </row>
    <row r="6" spans="1:15">
      <c r="A6" s="204" t="s">
        <v>0</v>
      </c>
      <c r="B6" s="205">
        <v>0.63</v>
      </c>
      <c r="C6" s="206">
        <v>0.43</v>
      </c>
      <c r="D6" s="205">
        <v>0.43</v>
      </c>
      <c r="E6" s="207">
        <v>1.3899999999999999E-2</v>
      </c>
      <c r="F6" s="207">
        <v>9.7000000000000003E-3</v>
      </c>
      <c r="G6" s="207">
        <v>6.3E-3</v>
      </c>
      <c r="H6" s="207">
        <v>5.1999999999999998E-3</v>
      </c>
      <c r="I6" s="207">
        <v>4.1000000000000003E-3</v>
      </c>
      <c r="J6" s="208">
        <v>3.3E-3</v>
      </c>
      <c r="K6" s="209">
        <v>2.0999999999999999E-3</v>
      </c>
      <c r="L6" s="209">
        <v>1.6000000000000001E-3</v>
      </c>
      <c r="M6" s="429">
        <v>1.32E-3</v>
      </c>
      <c r="N6" s="430">
        <v>1E-3</v>
      </c>
      <c r="O6" s="431">
        <v>1E-3</v>
      </c>
    </row>
    <row r="7" spans="1:15">
      <c r="A7" s="432" t="s">
        <v>92</v>
      </c>
      <c r="B7" s="433">
        <v>0.7</v>
      </c>
      <c r="C7" s="434" t="s">
        <v>95</v>
      </c>
      <c r="D7" s="433" t="s">
        <v>93</v>
      </c>
      <c r="E7" s="433">
        <v>9.4999999999999998E-3</v>
      </c>
      <c r="F7" s="435">
        <v>1.35E-2</v>
      </c>
      <c r="G7" s="435">
        <v>1.32E-2</v>
      </c>
      <c r="H7" s="435">
        <v>1.4999999999999999E-2</v>
      </c>
      <c r="I7" s="435">
        <v>1.7399999999999999E-2</v>
      </c>
      <c r="J7" s="436">
        <v>2.1600000000000001E-2</v>
      </c>
      <c r="K7" s="437">
        <v>2.46E-2</v>
      </c>
      <c r="L7" s="438">
        <v>2.5000000000000001E-2</v>
      </c>
      <c r="M7" s="438">
        <v>2.4199999999999999E-2</v>
      </c>
      <c r="N7" s="439">
        <v>2.41E-2</v>
      </c>
      <c r="O7" s="440" t="s">
        <v>440</v>
      </c>
    </row>
    <row r="8" spans="1:15" ht="16.2" thickBot="1">
      <c r="A8" s="441" t="s">
        <v>1</v>
      </c>
      <c r="B8" s="442">
        <v>0.51</v>
      </c>
      <c r="C8" s="443" t="s">
        <v>96</v>
      </c>
      <c r="D8" s="442" t="s">
        <v>94</v>
      </c>
      <c r="E8" s="444">
        <v>7.4999999999999997E-3</v>
      </c>
      <c r="F8" s="444">
        <v>7.0000000000000001E-3</v>
      </c>
      <c r="G8" s="444">
        <v>7.3000000000000001E-3</v>
      </c>
      <c r="H8" s="444">
        <v>5.0000000000000001E-3</v>
      </c>
      <c r="I8" s="444">
        <v>4.4999999999999997E-3</v>
      </c>
      <c r="J8" s="210">
        <v>2.8E-3</v>
      </c>
      <c r="K8" s="211">
        <v>2.3999999999999998E-3</v>
      </c>
      <c r="L8" s="211">
        <v>2.0999999999999999E-3</v>
      </c>
      <c r="M8" s="445">
        <v>2.0999999999999999E-3</v>
      </c>
      <c r="N8" s="446">
        <v>1.5E-3</v>
      </c>
      <c r="O8" s="447">
        <v>1.5E-3</v>
      </c>
    </row>
    <row r="9" spans="1:15">
      <c r="N9" s="538" t="s">
        <v>441</v>
      </c>
      <c r="O9" s="538"/>
    </row>
    <row r="10" spans="1:15"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</row>
    <row r="11" spans="1:15">
      <c r="B11" s="198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</row>
    <row r="12" spans="1:15">
      <c r="B12" s="213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</row>
    <row r="13" spans="1:15"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</row>
    <row r="14" spans="1:15"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</row>
    <row r="15" spans="1:15"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</row>
  </sheetData>
  <mergeCells count="1">
    <mergeCell ref="N9:O9"/>
  </mergeCells>
  <pageMargins left="0.7" right="0.7" top="0.78740157499999996" bottom="0.78740157499999996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9BEF-F59C-49FC-8BC3-B6DDA08A28E1}">
  <dimension ref="A1:P42"/>
  <sheetViews>
    <sheetView topLeftCell="A19" workbookViewId="0">
      <selection activeCell="H43" sqref="H43"/>
    </sheetView>
  </sheetViews>
  <sheetFormatPr defaultRowHeight="15.6"/>
  <cols>
    <col min="1" max="1" width="9" customWidth="1"/>
    <col min="2" max="2" width="20.5" customWidth="1"/>
    <col min="3" max="3" width="11" customWidth="1"/>
    <col min="4" max="4" width="10.59765625" customWidth="1"/>
    <col min="5" max="5" width="10.3984375" customWidth="1"/>
    <col min="6" max="6" width="10.5" customWidth="1"/>
    <col min="7" max="7" width="11.19921875" customWidth="1"/>
    <col min="8" max="8" width="10.3984375" customWidth="1"/>
    <col min="9" max="9" width="14" customWidth="1"/>
  </cols>
  <sheetData>
    <row r="1" spans="1:16" ht="16.2" thickBot="1">
      <c r="A1" s="7"/>
      <c r="B1" s="7"/>
      <c r="C1" s="7"/>
      <c r="D1" s="7"/>
      <c r="E1" s="7"/>
      <c r="F1" s="7"/>
      <c r="G1" s="7"/>
    </row>
    <row r="2" spans="1:16">
      <c r="A2" s="11"/>
      <c r="B2" s="12"/>
      <c r="C2" s="459">
        <v>2017</v>
      </c>
      <c r="D2" s="459">
        <v>2018</v>
      </c>
      <c r="E2" s="459">
        <v>2019</v>
      </c>
      <c r="F2" s="460">
        <v>2020</v>
      </c>
      <c r="G2" s="460">
        <v>2021</v>
      </c>
      <c r="I2" s="69"/>
      <c r="J2" s="70"/>
      <c r="K2" s="71">
        <v>2017</v>
      </c>
      <c r="L2" s="71">
        <v>2018</v>
      </c>
      <c r="M2" s="71">
        <v>2019</v>
      </c>
      <c r="N2" s="76">
        <v>2020</v>
      </c>
      <c r="O2" s="76">
        <v>2021</v>
      </c>
      <c r="P2" s="74"/>
    </row>
    <row r="3" spans="1:16" ht="21" customHeight="1">
      <c r="A3" s="543" t="s">
        <v>50</v>
      </c>
      <c r="B3" s="17" t="s">
        <v>43</v>
      </c>
      <c r="C3" s="461">
        <v>1500</v>
      </c>
      <c r="D3" s="461">
        <v>1500</v>
      </c>
      <c r="E3" s="461">
        <v>1500</v>
      </c>
      <c r="F3" s="461">
        <v>1500</v>
      </c>
      <c r="G3" s="462">
        <v>4000</v>
      </c>
      <c r="I3" s="539" t="s">
        <v>45</v>
      </c>
      <c r="J3" s="72" t="s">
        <v>41</v>
      </c>
      <c r="K3" s="68">
        <v>5400</v>
      </c>
      <c r="L3" s="68">
        <v>5400</v>
      </c>
      <c r="M3" s="68">
        <v>5400</v>
      </c>
      <c r="N3" s="68">
        <v>5400</v>
      </c>
      <c r="O3" s="77"/>
      <c r="P3" s="75"/>
    </row>
    <row r="4" spans="1:16" ht="50.25" customHeight="1">
      <c r="A4" s="543"/>
      <c r="B4" s="17" t="s">
        <v>44</v>
      </c>
      <c r="C4" s="461">
        <v>10000</v>
      </c>
      <c r="D4" s="461">
        <v>10000</v>
      </c>
      <c r="E4" s="461">
        <v>10000</v>
      </c>
      <c r="F4" s="461">
        <v>10000</v>
      </c>
      <c r="G4" s="462">
        <v>10000</v>
      </c>
      <c r="I4" s="540"/>
      <c r="J4" s="72" t="s">
        <v>42</v>
      </c>
      <c r="K4" s="68">
        <v>5400</v>
      </c>
      <c r="L4" s="68">
        <v>5400</v>
      </c>
      <c r="M4" s="68">
        <v>5400</v>
      </c>
      <c r="N4" s="68">
        <v>5400</v>
      </c>
      <c r="O4" s="77">
        <v>5400</v>
      </c>
      <c r="P4" s="75"/>
    </row>
    <row r="5" spans="1:16" ht="52.5" customHeight="1">
      <c r="A5" s="543"/>
      <c r="B5" s="17" t="s">
        <v>29</v>
      </c>
      <c r="C5" s="461">
        <v>16000</v>
      </c>
      <c r="D5" s="461">
        <v>16000</v>
      </c>
      <c r="E5" s="461">
        <v>16000</v>
      </c>
      <c r="F5" s="461">
        <v>16000</v>
      </c>
      <c r="G5" s="462">
        <v>16000</v>
      </c>
      <c r="I5" s="539" t="s">
        <v>46</v>
      </c>
      <c r="J5" s="72" t="s">
        <v>41</v>
      </c>
      <c r="K5" s="68">
        <v>1100</v>
      </c>
      <c r="L5" s="68">
        <v>1100</v>
      </c>
      <c r="M5" s="68">
        <v>1100</v>
      </c>
      <c r="N5" s="68">
        <v>1100</v>
      </c>
      <c r="O5" s="77"/>
      <c r="P5" s="75"/>
    </row>
    <row r="6" spans="1:16" ht="16.2" thickBot="1">
      <c r="A6" s="543"/>
      <c r="B6" s="17" t="s">
        <v>30</v>
      </c>
      <c r="C6" s="461">
        <v>26000</v>
      </c>
      <c r="D6" s="461">
        <v>26000</v>
      </c>
      <c r="E6" s="461">
        <v>26000</v>
      </c>
      <c r="F6" s="461">
        <v>26000</v>
      </c>
      <c r="G6" s="462">
        <v>26000</v>
      </c>
      <c r="I6" s="541"/>
      <c r="J6" s="78" t="s">
        <v>42</v>
      </c>
      <c r="K6" s="73">
        <v>4200</v>
      </c>
      <c r="L6" s="73">
        <v>4200</v>
      </c>
      <c r="M6" s="73">
        <v>4200</v>
      </c>
      <c r="N6" s="73">
        <v>4200</v>
      </c>
      <c r="O6" s="79">
        <v>4200</v>
      </c>
      <c r="P6" s="75"/>
    </row>
    <row r="7" spans="1:16" ht="31.5" customHeight="1">
      <c r="A7" s="543" t="s">
        <v>51</v>
      </c>
      <c r="B7" s="17" t="s">
        <v>43</v>
      </c>
      <c r="C7" s="461">
        <v>550</v>
      </c>
      <c r="D7" s="461">
        <v>550</v>
      </c>
      <c r="E7" s="461">
        <v>550</v>
      </c>
      <c r="F7" s="461">
        <v>550</v>
      </c>
      <c r="G7" s="462">
        <v>550</v>
      </c>
    </row>
    <row r="8" spans="1:16">
      <c r="A8" s="543"/>
      <c r="B8" s="17" t="s">
        <v>44</v>
      </c>
      <c r="C8" s="461">
        <v>1940</v>
      </c>
      <c r="D8" s="461">
        <v>1940</v>
      </c>
      <c r="E8" s="461">
        <v>1940</v>
      </c>
      <c r="F8" s="461">
        <v>1940</v>
      </c>
      <c r="G8" s="462">
        <v>1850</v>
      </c>
      <c r="J8" s="1" t="s">
        <v>48</v>
      </c>
      <c r="K8" s="1"/>
    </row>
    <row r="9" spans="1:16">
      <c r="A9" s="543"/>
      <c r="B9" s="17" t="s">
        <v>29</v>
      </c>
      <c r="C9" s="461">
        <v>3180</v>
      </c>
      <c r="D9" s="461">
        <v>3180</v>
      </c>
      <c r="E9" s="461">
        <v>3180</v>
      </c>
      <c r="F9" s="461">
        <v>3180</v>
      </c>
      <c r="G9" s="462">
        <v>3180</v>
      </c>
    </row>
    <row r="10" spans="1:16" ht="16.2" thickBot="1">
      <c r="A10" s="544"/>
      <c r="B10" s="18" t="s">
        <v>30</v>
      </c>
      <c r="C10" s="15"/>
      <c r="D10" s="15"/>
      <c r="E10" s="15"/>
      <c r="F10" s="15"/>
      <c r="G10" s="16"/>
    </row>
    <row r="11" spans="1:16">
      <c r="A11" s="7"/>
      <c r="B11" s="13"/>
      <c r="C11" s="246"/>
      <c r="D11" s="246"/>
      <c r="E11" s="246"/>
      <c r="F11" s="246"/>
      <c r="G11" s="246"/>
    </row>
    <row r="12" spans="1:16">
      <c r="A12" s="7"/>
      <c r="B12" s="1" t="s">
        <v>49</v>
      </c>
      <c r="C12" s="7"/>
      <c r="D12" s="7"/>
      <c r="E12" s="7"/>
      <c r="F12" s="7"/>
      <c r="G12" s="7"/>
    </row>
    <row r="13" spans="1:16" ht="31.5" customHeight="1">
      <c r="A13" s="7"/>
      <c r="B13" s="7"/>
      <c r="C13" s="7"/>
      <c r="D13" s="7"/>
      <c r="E13" s="7"/>
      <c r="F13" s="7"/>
      <c r="G13" s="7"/>
    </row>
    <row r="14" spans="1:16">
      <c r="A14" s="7"/>
      <c r="B14" s="13"/>
      <c r="C14" s="542"/>
      <c r="D14" s="542"/>
      <c r="E14" s="542"/>
      <c r="F14" s="542"/>
      <c r="G14" s="542"/>
      <c r="H14" s="2"/>
    </row>
    <row r="15" spans="1:16">
      <c r="A15" s="7"/>
      <c r="B15" s="13"/>
      <c r="C15" s="14"/>
      <c r="D15" s="14"/>
      <c r="E15" s="14"/>
      <c r="F15" s="14"/>
      <c r="G15" s="14"/>
      <c r="H15" s="2"/>
    </row>
    <row r="16" spans="1:16">
      <c r="A16" s="7"/>
      <c r="B16" s="13"/>
      <c r="C16" s="246"/>
      <c r="D16" s="246"/>
      <c r="E16" s="246"/>
      <c r="F16" s="246"/>
      <c r="G16" s="246"/>
      <c r="H16" s="2"/>
    </row>
    <row r="17" spans="1:8">
      <c r="A17" s="7"/>
      <c r="B17" s="13"/>
      <c r="C17" s="246"/>
      <c r="D17" s="246"/>
      <c r="E17" s="246"/>
      <c r="F17" s="246"/>
      <c r="G17" s="246"/>
      <c r="H17" s="2"/>
    </row>
    <row r="18" spans="1:8">
      <c r="A18" s="7"/>
      <c r="B18" s="13"/>
      <c r="C18" s="246"/>
      <c r="D18" s="246"/>
      <c r="E18" s="246"/>
      <c r="F18" s="246"/>
      <c r="G18" s="246"/>
      <c r="H18" s="2"/>
    </row>
    <row r="19" spans="1:8">
      <c r="A19" s="7"/>
      <c r="B19" s="13"/>
      <c r="C19" s="246"/>
      <c r="D19" s="246"/>
      <c r="E19" s="246"/>
      <c r="F19" s="246"/>
      <c r="G19" s="246"/>
      <c r="H19" s="2"/>
    </row>
    <row r="20" spans="1:8">
      <c r="A20" s="7"/>
      <c r="B20" s="13"/>
      <c r="C20" s="13"/>
      <c r="D20" s="13"/>
      <c r="E20" s="13"/>
      <c r="F20" s="13"/>
      <c r="G20" s="13"/>
      <c r="H20" s="2"/>
    </row>
    <row r="21" spans="1:8" ht="31.5" customHeight="1">
      <c r="A21" s="7"/>
      <c r="B21" s="13"/>
      <c r="C21" s="542"/>
      <c r="D21" s="542"/>
      <c r="E21" s="542"/>
      <c r="F21" s="542"/>
      <c r="G21" s="542"/>
      <c r="H21" s="2"/>
    </row>
    <row r="22" spans="1:8">
      <c r="A22" s="7"/>
      <c r="B22" s="13"/>
      <c r="C22" s="247"/>
      <c r="D22" s="247"/>
      <c r="E22" s="247"/>
      <c r="F22" s="247"/>
      <c r="G22" s="247"/>
      <c r="H22" s="2"/>
    </row>
    <row r="23" spans="1:8">
      <c r="A23" s="7"/>
      <c r="B23" s="13"/>
      <c r="C23" s="246"/>
      <c r="D23" s="246"/>
      <c r="E23" s="246"/>
      <c r="F23" s="246"/>
      <c r="G23" s="246"/>
      <c r="H23" s="2"/>
    </row>
    <row r="24" spans="1:8">
      <c r="A24" s="7"/>
      <c r="B24" s="13"/>
      <c r="C24" s="246"/>
      <c r="D24" s="246"/>
      <c r="E24" s="246"/>
      <c r="F24" s="246"/>
      <c r="G24" s="246"/>
      <c r="H24" s="2"/>
    </row>
    <row r="25" spans="1:8">
      <c r="A25" s="7"/>
      <c r="B25" s="13"/>
      <c r="C25" s="246"/>
      <c r="D25" s="246"/>
      <c r="E25" s="246"/>
      <c r="F25" s="246"/>
      <c r="G25" s="246"/>
      <c r="H25" s="2"/>
    </row>
    <row r="26" spans="1:8">
      <c r="A26" s="7"/>
      <c r="B26" s="248"/>
      <c r="C26" s="249"/>
      <c r="D26" s="249"/>
      <c r="E26" s="249"/>
      <c r="F26" s="249"/>
      <c r="G26" s="250"/>
      <c r="H26" s="2"/>
    </row>
    <row r="27" spans="1:8">
      <c r="B27" s="2"/>
      <c r="C27" s="2"/>
      <c r="D27" s="2"/>
      <c r="E27" s="2"/>
      <c r="F27" s="2"/>
      <c r="G27" s="2"/>
      <c r="H27" s="2"/>
    </row>
    <row r="28" spans="1:8">
      <c r="B28" s="2"/>
      <c r="C28" s="2"/>
      <c r="D28" s="2"/>
      <c r="E28" s="2"/>
      <c r="F28" s="2"/>
      <c r="G28" s="2"/>
      <c r="H28" s="2"/>
    </row>
    <row r="29" spans="1:8">
      <c r="B29" s="2"/>
      <c r="C29" s="2"/>
      <c r="D29" s="2"/>
      <c r="E29" s="2"/>
      <c r="F29" s="2"/>
      <c r="G29" s="2"/>
      <c r="H29" s="2"/>
    </row>
    <row r="30" spans="1:8">
      <c r="B30" s="2"/>
      <c r="C30" s="2"/>
      <c r="D30" s="2"/>
      <c r="E30" s="2"/>
      <c r="F30" s="2"/>
      <c r="G30" s="2"/>
      <c r="H30" s="2"/>
    </row>
    <row r="31" spans="1:8">
      <c r="B31" s="2"/>
      <c r="C31" s="2"/>
      <c r="D31" s="2"/>
      <c r="E31" s="2"/>
      <c r="F31" s="2"/>
      <c r="G31" s="2"/>
      <c r="H31" s="2"/>
    </row>
    <row r="42" spans="3:3">
      <c r="C42" s="1"/>
    </row>
  </sheetData>
  <mergeCells count="6">
    <mergeCell ref="I3:I4"/>
    <mergeCell ref="I5:I6"/>
    <mergeCell ref="C21:G21"/>
    <mergeCell ref="C14:G14"/>
    <mergeCell ref="A3:A6"/>
    <mergeCell ref="A7:A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CC639-B3D6-4651-9A57-BA81BCF9F369}">
  <sheetPr>
    <tabColor theme="6" tint="-0.499984740745262"/>
  </sheetPr>
  <dimension ref="A1:G7"/>
  <sheetViews>
    <sheetView showGridLines="0" workbookViewId="0">
      <selection activeCell="F11" sqref="F11"/>
    </sheetView>
  </sheetViews>
  <sheetFormatPr defaultColWidth="9" defaultRowHeight="14.4"/>
  <cols>
    <col min="1" max="1" width="18.09765625" style="214" customWidth="1"/>
    <col min="2" max="2" width="0" style="214" hidden="1" customWidth="1"/>
    <col min="3" max="16384" width="9" style="214"/>
  </cols>
  <sheetData>
    <row r="1" spans="1:7">
      <c r="G1" s="51"/>
    </row>
    <row r="2" spans="1:7" ht="15.6">
      <c r="A2" s="53" t="s">
        <v>342</v>
      </c>
    </row>
    <row r="3" spans="1:7">
      <c r="A3" s="448"/>
      <c r="B3" s="449">
        <v>2015</v>
      </c>
      <c r="C3" s="450">
        <v>2017</v>
      </c>
      <c r="D3" s="450">
        <v>2018</v>
      </c>
      <c r="E3" s="450">
        <v>2019</v>
      </c>
      <c r="F3" s="450">
        <v>2020</v>
      </c>
      <c r="G3" s="451">
        <v>2021</v>
      </c>
    </row>
    <row r="4" spans="1:7">
      <c r="A4" s="452" t="s">
        <v>226</v>
      </c>
      <c r="B4" s="453">
        <v>0.59719087786271408</v>
      </c>
      <c r="C4" s="455">
        <v>0.57286312019186003</v>
      </c>
      <c r="D4" s="455">
        <v>0.62042943542918683</v>
      </c>
      <c r="E4" s="455">
        <v>0.63671177074228547</v>
      </c>
      <c r="F4" s="455">
        <v>0.42614393054968769</v>
      </c>
      <c r="G4" s="455">
        <v>0.37994505160938569</v>
      </c>
    </row>
    <row r="5" spans="1:7">
      <c r="A5" s="452" t="s">
        <v>227</v>
      </c>
      <c r="B5" s="453">
        <v>0.67104035605504286</v>
      </c>
      <c r="C5" s="454">
        <v>0.42989068585472395</v>
      </c>
      <c r="D5" s="454">
        <v>0.46621327251776656</v>
      </c>
      <c r="E5" s="454">
        <v>0.48496453678412493</v>
      </c>
      <c r="F5" s="454">
        <v>0.33923730627750481</v>
      </c>
      <c r="G5" s="454">
        <v>0.35845910631730599</v>
      </c>
    </row>
    <row r="6" spans="1:7">
      <c r="A6" s="452" t="s">
        <v>228</v>
      </c>
      <c r="B6" s="453">
        <v>0.31734321869939269</v>
      </c>
      <c r="C6" s="454">
        <v>0.15662018886275697</v>
      </c>
      <c r="D6" s="454">
        <v>0.10270213907458471</v>
      </c>
      <c r="E6" s="454">
        <v>7.0032576216781037E-2</v>
      </c>
      <c r="F6" s="454">
        <v>9.0212088563284193E-2</v>
      </c>
      <c r="G6" s="454">
        <v>8.0023884036731274E-2</v>
      </c>
    </row>
    <row r="7" spans="1:7">
      <c r="A7" s="215" t="s">
        <v>343</v>
      </c>
    </row>
  </sheetData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8D4EE-E5F6-4A2A-9455-FBFB73AED96C}">
  <sheetPr>
    <tabColor theme="9" tint="-0.249977111117893"/>
  </sheetPr>
  <dimension ref="B1:J34"/>
  <sheetViews>
    <sheetView topLeftCell="H31" workbookViewId="0">
      <selection activeCell="H46" sqref="H46"/>
    </sheetView>
  </sheetViews>
  <sheetFormatPr defaultRowHeight="15.6"/>
  <cols>
    <col min="2" max="2" width="5" customWidth="1"/>
    <col min="3" max="3" width="35" customWidth="1"/>
    <col min="10" max="10" width="8.8984375" customWidth="1"/>
  </cols>
  <sheetData>
    <row r="1" spans="2:10">
      <c r="J1" s="216"/>
    </row>
    <row r="2" spans="2:10">
      <c r="B2" s="1" t="s">
        <v>133</v>
      </c>
    </row>
    <row r="3" spans="2:10">
      <c r="B3" s="35"/>
      <c r="C3" s="62" t="s">
        <v>250</v>
      </c>
      <c r="D3" s="63" t="s">
        <v>251</v>
      </c>
    </row>
    <row r="4" spans="2:10">
      <c r="B4" s="251"/>
      <c r="D4" s="36">
        <v>2017</v>
      </c>
      <c r="E4" s="36">
        <v>2018</v>
      </c>
      <c r="F4" s="36">
        <v>2019</v>
      </c>
      <c r="G4" s="36">
        <v>2020</v>
      </c>
      <c r="H4" s="36">
        <v>2021</v>
      </c>
    </row>
    <row r="5" spans="2:10">
      <c r="B5" s="252"/>
      <c r="C5" s="62" t="s">
        <v>252</v>
      </c>
      <c r="D5" s="64">
        <v>0.98</v>
      </c>
      <c r="E5" s="64">
        <v>0.94</v>
      </c>
      <c r="F5" s="456">
        <v>0.89910383734249688</v>
      </c>
      <c r="G5" s="64">
        <v>0.78</v>
      </c>
      <c r="H5" s="64">
        <v>0.74</v>
      </c>
    </row>
    <row r="6" spans="2:10">
      <c r="B6" s="254"/>
      <c r="C6" s="63" t="s">
        <v>253</v>
      </c>
      <c r="D6" s="455">
        <v>0.57286312019186003</v>
      </c>
      <c r="E6" s="455">
        <v>0.62042943542918683</v>
      </c>
      <c r="F6" s="455">
        <v>0.63671177074228547</v>
      </c>
      <c r="G6" s="455">
        <v>0.43</v>
      </c>
      <c r="H6" s="455">
        <v>0.38</v>
      </c>
    </row>
    <row r="7" spans="2:10">
      <c r="B7" s="254"/>
    </row>
    <row r="8" spans="2:10">
      <c r="B8" s="254"/>
    </row>
    <row r="9" spans="2:10">
      <c r="B9" s="254"/>
    </row>
    <row r="10" spans="2:10">
      <c r="B10" s="7"/>
    </row>
    <row r="11" spans="2:10">
      <c r="B11" s="256"/>
    </row>
    <row r="12" spans="2:10">
      <c r="B12" s="252"/>
    </row>
    <row r="13" spans="2:10">
      <c r="B13" s="251"/>
      <c r="C13" s="35"/>
      <c r="D13" s="36">
        <v>2017</v>
      </c>
      <c r="E13" s="36">
        <v>2018</v>
      </c>
      <c r="F13" s="36">
        <v>2019</v>
      </c>
      <c r="G13" s="36">
        <v>2020</v>
      </c>
      <c r="H13" s="36">
        <v>2021</v>
      </c>
    </row>
    <row r="14" spans="2:10">
      <c r="B14" s="252"/>
      <c r="C14" s="62" t="s">
        <v>254</v>
      </c>
      <c r="D14" s="64">
        <v>0.51931067273933695</v>
      </c>
      <c r="E14" s="64">
        <v>0.4743483558124803</v>
      </c>
      <c r="F14" s="456">
        <v>0.46222976367861829</v>
      </c>
      <c r="G14" s="64">
        <v>0.5</v>
      </c>
      <c r="H14" s="64">
        <v>0.55000000000000004</v>
      </c>
    </row>
    <row r="15" spans="2:10">
      <c r="B15" s="254"/>
      <c r="C15" s="63" t="s">
        <v>255</v>
      </c>
      <c r="D15" s="454">
        <v>0.42989068585472395</v>
      </c>
      <c r="E15" s="454">
        <v>0.46621327251776656</v>
      </c>
      <c r="F15" s="454">
        <v>0.48496453678412493</v>
      </c>
      <c r="G15" s="454">
        <v>0.34</v>
      </c>
      <c r="H15" s="455">
        <v>0.36</v>
      </c>
    </row>
    <row r="16" spans="2:10">
      <c r="B16" s="254"/>
    </row>
    <row r="17" spans="2:8">
      <c r="B17" s="254"/>
    </row>
    <row r="18" spans="2:8">
      <c r="B18" s="254"/>
    </row>
    <row r="19" spans="2:8">
      <c r="B19" s="252"/>
    </row>
    <row r="20" spans="2:8">
      <c r="B20" s="256"/>
    </row>
    <row r="21" spans="2:8">
      <c r="B21" s="252"/>
    </row>
    <row r="22" spans="2:8">
      <c r="B22" s="251"/>
      <c r="C22" s="35"/>
      <c r="D22" s="36">
        <v>2017</v>
      </c>
      <c r="E22" s="36">
        <v>2018</v>
      </c>
      <c r="F22" s="36">
        <v>2019</v>
      </c>
      <c r="G22" s="36">
        <v>2020</v>
      </c>
      <c r="H22" s="36">
        <v>2021</v>
      </c>
    </row>
    <row r="23" spans="2:8">
      <c r="B23" s="252"/>
      <c r="C23" s="62" t="s">
        <v>256</v>
      </c>
      <c r="D23" s="64">
        <v>0.13</v>
      </c>
      <c r="E23" s="64">
        <v>0.10242571341640881</v>
      </c>
      <c r="F23" s="456">
        <v>7.2357056459793775E-2</v>
      </c>
      <c r="G23" s="456">
        <v>4.5620819208841853E-2</v>
      </c>
      <c r="H23" s="64">
        <v>0.03</v>
      </c>
    </row>
    <row r="24" spans="2:8">
      <c r="B24" s="254"/>
      <c r="C24" s="63" t="s">
        <v>257</v>
      </c>
      <c r="D24" s="454">
        <v>0.15662018886275697</v>
      </c>
      <c r="E24" s="454">
        <v>0.10270213907458471</v>
      </c>
      <c r="F24" s="454">
        <v>7.0032576216781037E-2</v>
      </c>
      <c r="G24" s="454">
        <v>0.09</v>
      </c>
      <c r="H24" s="455">
        <v>0.08</v>
      </c>
    </row>
    <row r="25" spans="2:8">
      <c r="B25" s="254"/>
      <c r="D25" s="253"/>
    </row>
    <row r="26" spans="2:8">
      <c r="B26" s="254"/>
      <c r="D26" s="253"/>
    </row>
    <row r="27" spans="2:8">
      <c r="B27" s="254"/>
      <c r="D27" s="253"/>
    </row>
    <row r="28" spans="2:8">
      <c r="B28" s="252"/>
      <c r="C28" s="260"/>
      <c r="D28" s="253"/>
      <c r="E28" s="253"/>
      <c r="F28" s="253"/>
      <c r="G28" s="253"/>
    </row>
    <row r="29" spans="2:8">
      <c r="B29" s="257"/>
      <c r="C29" s="7"/>
      <c r="D29" s="7"/>
      <c r="E29" s="7"/>
      <c r="F29" s="7"/>
      <c r="G29" s="7"/>
    </row>
    <row r="30" spans="2:8">
      <c r="B30" s="258"/>
    </row>
    <row r="31" spans="2:8">
      <c r="B31" s="259"/>
    </row>
    <row r="32" spans="2:8">
      <c r="B32" s="259"/>
    </row>
    <row r="33" spans="2:7">
      <c r="B33" s="259"/>
      <c r="C33" s="260"/>
      <c r="D33" s="253"/>
      <c r="E33" s="253"/>
      <c r="F33" s="253"/>
      <c r="G33" s="253"/>
    </row>
    <row r="34" spans="2:7">
      <c r="B34" s="7"/>
      <c r="C34" s="7"/>
      <c r="D34" s="7"/>
      <c r="E34" s="7"/>
      <c r="F34" s="7"/>
      <c r="G34" s="7"/>
    </row>
  </sheetData>
  <pageMargins left="0.7" right="0.7" top="0.78740157499999996" bottom="0.78740157499999996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329E-66F3-4A8C-B714-0DE45BC96846}">
  <sheetPr>
    <tabColor theme="4"/>
  </sheetPr>
  <dimension ref="A1:T119"/>
  <sheetViews>
    <sheetView showGridLines="0" topLeftCell="I22" zoomScaleNormal="100" workbookViewId="0">
      <selection activeCell="O64" sqref="O64"/>
    </sheetView>
  </sheetViews>
  <sheetFormatPr defaultColWidth="9" defaultRowHeight="14.4"/>
  <cols>
    <col min="1" max="1" width="11" style="54" customWidth="1"/>
    <col min="2" max="11" width="10.8984375" style="55" customWidth="1"/>
    <col min="12" max="21" width="10.8984375" style="54" customWidth="1"/>
    <col min="22" max="16384" width="9" style="54"/>
  </cols>
  <sheetData>
    <row r="1" spans="1:20" ht="15.6">
      <c r="A1" s="273"/>
      <c r="B1" s="274"/>
      <c r="C1" s="274"/>
      <c r="D1" s="274"/>
      <c r="E1" s="274"/>
      <c r="F1" s="274"/>
      <c r="H1" s="217" t="s">
        <v>241</v>
      </c>
      <c r="M1" s="217" t="s">
        <v>242</v>
      </c>
    </row>
    <row r="2" spans="1:20" ht="15.6">
      <c r="A2" s="273"/>
      <c r="B2" s="273"/>
      <c r="C2" s="273"/>
      <c r="D2" s="273"/>
      <c r="E2" s="274"/>
      <c r="F2" s="275"/>
      <c r="G2" s="54"/>
      <c r="H2" s="61"/>
      <c r="I2" s="54"/>
      <c r="J2" s="54"/>
      <c r="K2" s="54"/>
      <c r="M2" s="60"/>
      <c r="T2" s="261"/>
    </row>
    <row r="3" spans="1:20" ht="15.6">
      <c r="A3" s="276" t="s">
        <v>229</v>
      </c>
      <c r="B3" s="274"/>
      <c r="C3" s="274"/>
      <c r="D3" s="274"/>
      <c r="E3" s="274"/>
      <c r="F3" s="274"/>
      <c r="G3" s="54"/>
      <c r="H3" s="54"/>
      <c r="I3" s="54"/>
      <c r="J3" s="54"/>
      <c r="K3" s="54"/>
      <c r="T3" s="261"/>
    </row>
    <row r="4" spans="1:20">
      <c r="A4" s="277"/>
      <c r="B4" s="457">
        <v>2017</v>
      </c>
      <c r="C4" s="457">
        <v>2018</v>
      </c>
      <c r="D4" s="457">
        <v>2019</v>
      </c>
      <c r="E4" s="457">
        <v>2020</v>
      </c>
      <c r="F4" s="457">
        <v>2021</v>
      </c>
      <c r="G4" s="54"/>
      <c r="H4" s="54"/>
      <c r="I4" s="54"/>
      <c r="J4" s="54"/>
      <c r="K4" s="54"/>
      <c r="T4" s="262"/>
    </row>
    <row r="5" spans="1:20">
      <c r="A5" s="277" t="s">
        <v>230</v>
      </c>
      <c r="B5" s="458">
        <v>0.98010393105687865</v>
      </c>
      <c r="C5" s="458">
        <v>0.94490867496735031</v>
      </c>
      <c r="D5" s="458">
        <v>0.89910383734249688</v>
      </c>
      <c r="E5" s="458">
        <v>0.77701616666143647</v>
      </c>
      <c r="F5" s="458">
        <v>0.73711765204778901</v>
      </c>
      <c r="G5" s="54"/>
      <c r="H5" s="54"/>
      <c r="I5" s="54"/>
      <c r="J5" s="54"/>
      <c r="K5" s="54"/>
      <c r="T5" s="263"/>
    </row>
    <row r="6" spans="1:20">
      <c r="A6" s="278" t="s">
        <v>283</v>
      </c>
      <c r="B6" s="455">
        <v>0.91714617949711397</v>
      </c>
      <c r="C6" s="455">
        <v>0.88291715752373778</v>
      </c>
      <c r="D6" s="455">
        <v>0.87388033911412055</v>
      </c>
      <c r="E6" s="455">
        <v>0.7068443322386474</v>
      </c>
      <c r="F6" s="455">
        <v>0.6645180934298307</v>
      </c>
      <c r="G6" s="54"/>
      <c r="H6" s="54"/>
      <c r="I6" s="54"/>
      <c r="J6" s="54"/>
      <c r="K6" s="54"/>
      <c r="T6" s="263"/>
    </row>
    <row r="7" spans="1:20">
      <c r="A7" s="278" t="s">
        <v>284</v>
      </c>
      <c r="B7" s="454">
        <v>1.1366976870000192</v>
      </c>
      <c r="C7" s="454">
        <v>1.1394661915468414</v>
      </c>
      <c r="D7" s="454">
        <v>1.0735393578439276</v>
      </c>
      <c r="E7" s="454">
        <v>0.89585032928211927</v>
      </c>
      <c r="F7" s="454">
        <v>0.81577820368941523</v>
      </c>
      <c r="G7" s="54"/>
      <c r="H7" s="54"/>
      <c r="I7" s="54"/>
      <c r="J7" s="54"/>
      <c r="K7" s="54"/>
      <c r="T7" s="264"/>
    </row>
    <row r="8" spans="1:20">
      <c r="A8" s="278" t="s">
        <v>285</v>
      </c>
      <c r="B8" s="454">
        <v>0.88890413932939527</v>
      </c>
      <c r="C8" s="454">
        <v>0.84153208485513431</v>
      </c>
      <c r="D8" s="454">
        <v>0.77292929826510293</v>
      </c>
      <c r="E8" s="454">
        <v>0.75772210361204306</v>
      </c>
      <c r="F8" s="454">
        <v>0.74865964391952222</v>
      </c>
      <c r="G8" s="54"/>
      <c r="H8" s="54"/>
      <c r="I8" s="54"/>
      <c r="J8" s="54"/>
      <c r="K8" s="54"/>
      <c r="T8" s="264"/>
    </row>
    <row r="9" spans="1:20">
      <c r="A9" s="273"/>
      <c r="B9" s="274"/>
      <c r="C9" s="274"/>
      <c r="D9" s="274"/>
      <c r="E9" s="274"/>
      <c r="F9" s="274"/>
      <c r="T9" s="265"/>
    </row>
    <row r="10" spans="1:20" ht="15.6">
      <c r="A10" s="276" t="s">
        <v>231</v>
      </c>
      <c r="B10" s="274"/>
      <c r="C10" s="274"/>
      <c r="D10" s="274"/>
      <c r="E10" s="274"/>
      <c r="F10" s="274"/>
      <c r="T10" s="261"/>
    </row>
    <row r="11" spans="1:20">
      <c r="A11" s="277"/>
      <c r="B11" s="457">
        <v>2017</v>
      </c>
      <c r="C11" s="457">
        <v>2018</v>
      </c>
      <c r="D11" s="457">
        <v>2019</v>
      </c>
      <c r="E11" s="457">
        <v>2020</v>
      </c>
      <c r="F11" s="457">
        <v>2021</v>
      </c>
      <c r="T11" s="262"/>
    </row>
    <row r="12" spans="1:20">
      <c r="A12" s="277" t="s">
        <v>230</v>
      </c>
      <c r="B12" s="458">
        <v>0.57286312019186003</v>
      </c>
      <c r="C12" s="458">
        <v>0.62042943542918683</v>
      </c>
      <c r="D12" s="458">
        <v>0.63671177074228547</v>
      </c>
      <c r="E12" s="458">
        <v>0.42614393054968769</v>
      </c>
      <c r="F12" s="458">
        <v>0.37994505160938569</v>
      </c>
      <c r="T12" s="263"/>
    </row>
    <row r="13" spans="1:20">
      <c r="A13" s="278" t="s">
        <v>283</v>
      </c>
      <c r="B13" s="455">
        <v>0.56119513397994414</v>
      </c>
      <c r="C13" s="455">
        <v>0.56369159971496796</v>
      </c>
      <c r="D13" s="455">
        <v>0.7248394834165337</v>
      </c>
      <c r="E13" s="455">
        <v>0.8154099005092269</v>
      </c>
      <c r="F13" s="455">
        <v>0.77397206202610069</v>
      </c>
      <c r="T13" s="263"/>
    </row>
    <row r="14" spans="1:20">
      <c r="A14" s="278" t="s">
        <v>284</v>
      </c>
      <c r="B14" s="454">
        <v>0.57792157314227965</v>
      </c>
      <c r="C14" s="454">
        <v>0.63077094746158424</v>
      </c>
      <c r="D14" s="454">
        <v>0.64559249841520827</v>
      </c>
      <c r="E14" s="454">
        <v>0.3944011568610738</v>
      </c>
      <c r="F14" s="454">
        <v>0.35115906436998295</v>
      </c>
      <c r="T14" s="264"/>
    </row>
    <row r="15" spans="1:20">
      <c r="A15" s="278" t="s">
        <v>285</v>
      </c>
      <c r="B15" s="454">
        <v>0.47768685642692144</v>
      </c>
      <c r="C15" s="454">
        <v>0.46701731498071986</v>
      </c>
      <c r="D15" s="454">
        <v>0.45796334314477233</v>
      </c>
      <c r="E15" s="454">
        <v>0.45409431195492783</v>
      </c>
      <c r="F15" s="454">
        <v>0.44681632142968725</v>
      </c>
      <c r="T15" s="264"/>
    </row>
    <row r="16" spans="1:20">
      <c r="A16" s="279"/>
      <c r="B16" s="280"/>
      <c r="C16" s="280"/>
      <c r="D16" s="280"/>
      <c r="E16" s="280"/>
      <c r="F16" s="280"/>
      <c r="T16" s="261"/>
    </row>
    <row r="17" spans="1:20">
      <c r="A17" s="273"/>
      <c r="B17" s="274"/>
      <c r="C17" s="274"/>
      <c r="D17" s="274"/>
      <c r="E17" s="274"/>
      <c r="F17" s="274"/>
      <c r="T17" s="261"/>
    </row>
    <row r="18" spans="1:20">
      <c r="A18" s="273"/>
      <c r="B18" s="274"/>
      <c r="C18" s="274"/>
      <c r="D18" s="274"/>
      <c r="E18" s="274"/>
      <c r="F18" s="274"/>
    </row>
    <row r="19" spans="1:20">
      <c r="A19" s="273"/>
      <c r="B19" s="274"/>
      <c r="C19" s="274"/>
      <c r="D19" s="274"/>
      <c r="E19" s="274"/>
      <c r="F19" s="274"/>
      <c r="G19" s="59"/>
      <c r="H19" s="59"/>
      <c r="I19" s="59"/>
      <c r="J19" s="59"/>
      <c r="K19" s="59"/>
      <c r="L19" s="58"/>
      <c r="M19" s="58"/>
      <c r="N19" s="58"/>
      <c r="O19" s="58"/>
      <c r="P19" s="58"/>
      <c r="Q19" s="58"/>
    </row>
    <row r="20" spans="1:20" ht="15.6">
      <c r="A20" s="273"/>
      <c r="B20" s="274"/>
      <c r="C20" s="274"/>
      <c r="D20" s="274"/>
      <c r="E20" s="274"/>
      <c r="F20" s="274"/>
      <c r="G20" s="217"/>
      <c r="H20" s="217" t="s">
        <v>243</v>
      </c>
      <c r="M20" s="217" t="s">
        <v>244</v>
      </c>
      <c r="T20" s="261"/>
    </row>
    <row r="21" spans="1:20" ht="15.6">
      <c r="A21" s="276" t="s">
        <v>232</v>
      </c>
      <c r="B21" s="274"/>
      <c r="C21" s="274"/>
      <c r="D21" s="274"/>
      <c r="E21" s="274"/>
      <c r="F21" s="274"/>
      <c r="G21" s="54"/>
      <c r="H21" s="54"/>
      <c r="I21" s="54"/>
      <c r="J21" s="54"/>
      <c r="K21" s="54"/>
      <c r="T21" s="261"/>
    </row>
    <row r="22" spans="1:20">
      <c r="A22" s="277"/>
      <c r="B22" s="457">
        <v>2017</v>
      </c>
      <c r="C22" s="457">
        <v>2018</v>
      </c>
      <c r="D22" s="457">
        <v>2019</v>
      </c>
      <c r="E22" s="457">
        <v>2020</v>
      </c>
      <c r="F22" s="457">
        <v>2021</v>
      </c>
      <c r="G22" s="54"/>
      <c r="H22" s="54"/>
      <c r="I22" s="54"/>
      <c r="J22" s="54"/>
      <c r="K22" s="54"/>
      <c r="T22" s="262"/>
    </row>
    <row r="23" spans="1:20">
      <c r="A23" s="277" t="s">
        <v>230</v>
      </c>
      <c r="B23" s="458">
        <v>0.51931067273933695</v>
      </c>
      <c r="C23" s="458">
        <v>0.4743483558124803</v>
      </c>
      <c r="D23" s="458">
        <v>0.46222976367861829</v>
      </c>
      <c r="E23" s="458">
        <v>0.4960900536008056</v>
      </c>
      <c r="F23" s="458">
        <v>0.55193453102679324</v>
      </c>
      <c r="G23" s="54"/>
      <c r="H23" s="54"/>
      <c r="I23" s="54"/>
      <c r="J23" s="54"/>
      <c r="K23" s="54"/>
      <c r="T23" s="263"/>
    </row>
    <row r="24" spans="1:20">
      <c r="A24" s="278" t="s">
        <v>283</v>
      </c>
      <c r="B24" s="458">
        <v>0.71768357649886461</v>
      </c>
      <c r="C24" s="458">
        <v>0.64666329237748399</v>
      </c>
      <c r="D24" s="458">
        <v>0.63370218804946465</v>
      </c>
      <c r="E24" s="458">
        <v>0.77675005531883934</v>
      </c>
      <c r="F24" s="458">
        <v>0.92371470533559197</v>
      </c>
      <c r="G24" s="54"/>
      <c r="H24" s="54"/>
      <c r="I24" s="54"/>
      <c r="J24" s="54"/>
      <c r="K24" s="54"/>
      <c r="T24" s="263"/>
    </row>
    <row r="25" spans="1:20">
      <c r="A25" s="278" t="s">
        <v>284</v>
      </c>
      <c r="B25" s="454">
        <v>0.27637559164929604</v>
      </c>
      <c r="C25" s="454">
        <v>0.23908404429990315</v>
      </c>
      <c r="D25" s="454">
        <v>0.21266691621111461</v>
      </c>
      <c r="E25" s="454">
        <v>0.18528034011761932</v>
      </c>
      <c r="F25" s="454">
        <v>0.17600903690588371</v>
      </c>
      <c r="G25" s="54"/>
      <c r="H25" s="54"/>
      <c r="I25" s="54"/>
      <c r="J25" s="54"/>
      <c r="K25" s="54"/>
      <c r="T25" s="264"/>
    </row>
    <row r="26" spans="1:20">
      <c r="A26" s="278" t="s">
        <v>285</v>
      </c>
      <c r="B26" s="454">
        <v>0.51421993901080232</v>
      </c>
      <c r="C26" s="454">
        <v>0.49152127318490618</v>
      </c>
      <c r="D26" s="454">
        <v>0.50887462116677484</v>
      </c>
      <c r="E26" s="454">
        <v>0.48875396168477214</v>
      </c>
      <c r="F26" s="454">
        <v>0.49543228832997976</v>
      </c>
      <c r="G26" s="54"/>
      <c r="H26" s="54"/>
      <c r="I26" s="54"/>
      <c r="J26" s="54"/>
      <c r="K26" s="54"/>
      <c r="T26" s="264"/>
    </row>
    <row r="27" spans="1:20">
      <c r="A27" s="273"/>
      <c r="B27" s="274"/>
      <c r="C27" s="274"/>
      <c r="D27" s="274"/>
      <c r="E27" s="274"/>
      <c r="F27" s="274"/>
      <c r="T27" s="265"/>
    </row>
    <row r="28" spans="1:20" ht="15.6">
      <c r="A28" s="276" t="s">
        <v>233</v>
      </c>
      <c r="B28" s="274"/>
      <c r="C28" s="274"/>
      <c r="D28" s="274"/>
      <c r="E28" s="274"/>
      <c r="F28" s="274"/>
      <c r="T28" s="261"/>
    </row>
    <row r="29" spans="1:20">
      <c r="A29" s="277"/>
      <c r="B29" s="457">
        <v>2017</v>
      </c>
      <c r="C29" s="457">
        <v>2018</v>
      </c>
      <c r="D29" s="457">
        <v>2019</v>
      </c>
      <c r="E29" s="457">
        <v>2020</v>
      </c>
      <c r="F29" s="457">
        <v>2021</v>
      </c>
      <c r="T29" s="262"/>
    </row>
    <row r="30" spans="1:20">
      <c r="A30" s="277" t="s">
        <v>230</v>
      </c>
      <c r="B30" s="458">
        <v>0.42989068585472395</v>
      </c>
      <c r="C30" s="458">
        <v>0.46621327251776656</v>
      </c>
      <c r="D30" s="458">
        <v>0.48496453678412493</v>
      </c>
      <c r="E30" s="458">
        <v>0.33923730627750481</v>
      </c>
      <c r="F30" s="458">
        <v>0.35845910631730599</v>
      </c>
      <c r="T30" s="263"/>
    </row>
    <row r="31" spans="1:20">
      <c r="A31" s="278" t="s">
        <v>283</v>
      </c>
      <c r="B31" s="455">
        <v>0.59489119442675753</v>
      </c>
      <c r="C31" s="455">
        <v>0.61451717075559043</v>
      </c>
      <c r="D31" s="455">
        <v>0.58478342814533901</v>
      </c>
      <c r="E31" s="455">
        <v>0.57124396872609673</v>
      </c>
      <c r="F31" s="455">
        <v>0.49998041234011209</v>
      </c>
      <c r="T31" s="263"/>
    </row>
    <row r="32" spans="1:20">
      <c r="A32" s="278" t="s">
        <v>284</v>
      </c>
      <c r="B32" s="454">
        <v>0.39793073388575451</v>
      </c>
      <c r="C32" s="454">
        <v>0.44091158200262964</v>
      </c>
      <c r="D32" s="454">
        <v>0.470845390870411</v>
      </c>
      <c r="E32" s="454">
        <v>0.30099647785813666</v>
      </c>
      <c r="F32" s="454">
        <v>0.33244643079696601</v>
      </c>
      <c r="T32" s="264"/>
    </row>
    <row r="33" spans="1:20">
      <c r="A33" s="278" t="s">
        <v>285</v>
      </c>
      <c r="B33" s="454">
        <v>0.52775705118639005</v>
      </c>
      <c r="C33" s="454">
        <v>0.5123107015385856</v>
      </c>
      <c r="D33" s="454">
        <v>0.50024785016918472</v>
      </c>
      <c r="E33" s="454">
        <v>0.50991306061128483</v>
      </c>
      <c r="F33" s="454">
        <v>0.5122038765254846</v>
      </c>
      <c r="T33" s="264"/>
    </row>
    <row r="34" spans="1:20">
      <c r="A34" s="279"/>
      <c r="B34" s="280"/>
      <c r="C34" s="280"/>
      <c r="D34" s="280"/>
      <c r="E34" s="280"/>
      <c r="F34" s="280"/>
      <c r="T34" s="261"/>
    </row>
    <row r="35" spans="1:20">
      <c r="A35" s="273"/>
      <c r="B35" s="274"/>
      <c r="C35" s="274"/>
      <c r="D35" s="274"/>
      <c r="E35" s="274"/>
      <c r="F35" s="274"/>
    </row>
    <row r="36" spans="1:20">
      <c r="A36" s="273"/>
      <c r="B36" s="274"/>
      <c r="C36" s="274"/>
      <c r="D36" s="274"/>
      <c r="E36" s="274"/>
      <c r="F36" s="274"/>
    </row>
    <row r="37" spans="1:20">
      <c r="A37" s="273"/>
      <c r="B37" s="274"/>
      <c r="C37" s="274"/>
      <c r="D37" s="274"/>
      <c r="E37" s="274"/>
      <c r="F37" s="274"/>
      <c r="G37" s="59"/>
      <c r="H37" s="59"/>
      <c r="I37" s="59"/>
      <c r="J37" s="59"/>
      <c r="K37" s="59"/>
      <c r="L37" s="58"/>
      <c r="M37" s="58"/>
      <c r="N37" s="58"/>
      <c r="O37" s="58"/>
      <c r="P37" s="58"/>
      <c r="Q37" s="58"/>
    </row>
    <row r="38" spans="1:20" ht="15.6">
      <c r="A38" s="273"/>
      <c r="B38" s="273"/>
      <c r="C38" s="273"/>
      <c r="D38" s="273"/>
      <c r="E38" s="273"/>
      <c r="F38" s="273"/>
      <c r="G38" s="54"/>
      <c r="H38" s="217" t="s">
        <v>247</v>
      </c>
      <c r="I38" s="54"/>
      <c r="J38" s="54"/>
      <c r="K38" s="54"/>
    </row>
    <row r="39" spans="1:20" ht="15.6">
      <c r="A39" s="276" t="s">
        <v>234</v>
      </c>
      <c r="B39" s="274"/>
      <c r="C39" s="274"/>
      <c r="D39" s="274"/>
      <c r="E39" s="274"/>
      <c r="F39" s="274"/>
      <c r="G39" s="54"/>
      <c r="H39" s="217" t="s">
        <v>245</v>
      </c>
      <c r="I39" s="54"/>
      <c r="J39" s="54"/>
      <c r="K39" s="54"/>
      <c r="M39" s="217" t="s">
        <v>246</v>
      </c>
      <c r="T39" s="261"/>
    </row>
    <row r="40" spans="1:20">
      <c r="A40" s="277"/>
      <c r="B40" s="457">
        <v>2017</v>
      </c>
      <c r="C40" s="457">
        <v>2018</v>
      </c>
      <c r="D40" s="457">
        <v>2019</v>
      </c>
      <c r="E40" s="457">
        <v>2020</v>
      </c>
      <c r="F40" s="457">
        <v>2021</v>
      </c>
      <c r="G40" s="54"/>
      <c r="H40" s="54"/>
      <c r="I40" s="54"/>
      <c r="J40" s="54"/>
      <c r="K40" s="54"/>
      <c r="T40" s="262"/>
    </row>
    <row r="41" spans="1:20">
      <c r="A41" s="277" t="s">
        <v>230</v>
      </c>
      <c r="B41" s="458">
        <v>0.13401274313763659</v>
      </c>
      <c r="C41" s="458">
        <v>0.10242571341640878</v>
      </c>
      <c r="D41" s="458">
        <v>7.2357056459793775E-2</v>
      </c>
      <c r="E41" s="458">
        <v>4.5620819208841853E-2</v>
      </c>
      <c r="F41" s="458">
        <v>3.2438687148344317E-2</v>
      </c>
      <c r="G41" s="54"/>
      <c r="H41" s="54"/>
      <c r="I41" s="54"/>
      <c r="J41" s="54"/>
      <c r="K41" s="54"/>
      <c r="T41" s="263"/>
    </row>
    <row r="42" spans="1:20">
      <c r="A42" s="278" t="s">
        <v>283</v>
      </c>
      <c r="B42" s="455">
        <v>0.12983401338934608</v>
      </c>
      <c r="C42" s="455">
        <v>0.10622705734851103</v>
      </c>
      <c r="D42" s="455">
        <v>6.8504396758500896E-2</v>
      </c>
      <c r="E42" s="455">
        <v>3.9718289424324774E-2</v>
      </c>
      <c r="F42" s="455">
        <v>2.8008712913946344E-2</v>
      </c>
      <c r="G42" s="54"/>
      <c r="H42" s="54"/>
      <c r="I42" s="54"/>
      <c r="J42" s="54"/>
      <c r="K42" s="54"/>
      <c r="T42" s="263"/>
    </row>
    <row r="43" spans="1:20">
      <c r="A43" s="278" t="s">
        <v>284</v>
      </c>
      <c r="B43" s="454">
        <v>0.16895697148933406</v>
      </c>
      <c r="C43" s="454">
        <v>0.12830725031520696</v>
      </c>
      <c r="D43" s="454">
        <v>0.10772923155515521</v>
      </c>
      <c r="E43" s="454">
        <v>8.2936076240945775E-2</v>
      </c>
      <c r="F43" s="454">
        <v>5.6306869687633522E-2</v>
      </c>
      <c r="G43" s="54"/>
      <c r="H43" s="54"/>
      <c r="I43" s="54"/>
      <c r="J43" s="54"/>
      <c r="K43" s="54"/>
      <c r="T43" s="264"/>
    </row>
    <row r="44" spans="1:20">
      <c r="A44" s="278" t="s">
        <v>285</v>
      </c>
      <c r="B44" s="454">
        <v>0.1</v>
      </c>
      <c r="C44" s="454">
        <v>7.0000000000000007E-2</v>
      </c>
      <c r="D44" s="454">
        <v>4.8804801716077546E-2</v>
      </c>
      <c r="E44" s="454">
        <v>2.6090781833881107E-2</v>
      </c>
      <c r="F44" s="454">
        <v>1.919322240086193E-2</v>
      </c>
      <c r="G44" s="54"/>
      <c r="H44" s="54"/>
      <c r="I44" s="54"/>
      <c r="J44" s="54"/>
      <c r="K44" s="54"/>
      <c r="T44" s="264"/>
    </row>
    <row r="45" spans="1:20">
      <c r="A45" s="273"/>
      <c r="B45" s="274"/>
      <c r="C45" s="274"/>
      <c r="D45" s="274"/>
      <c r="E45" s="274"/>
      <c r="F45" s="274"/>
      <c r="T45" s="265"/>
    </row>
    <row r="46" spans="1:20" ht="15.6">
      <c r="A46" s="281" t="s">
        <v>235</v>
      </c>
      <c r="B46" s="274"/>
      <c r="C46" s="274"/>
      <c r="D46" s="274"/>
      <c r="E46" s="274"/>
      <c r="F46" s="274"/>
      <c r="T46" s="261"/>
    </row>
    <row r="47" spans="1:20">
      <c r="A47" s="277"/>
      <c r="B47" s="457">
        <v>2017</v>
      </c>
      <c r="C47" s="457">
        <v>2018</v>
      </c>
      <c r="D47" s="457">
        <v>2019</v>
      </c>
      <c r="E47" s="457">
        <v>2020</v>
      </c>
      <c r="F47" s="457">
        <v>2021</v>
      </c>
      <c r="T47" s="262"/>
    </row>
    <row r="48" spans="1:20">
      <c r="A48" s="277" t="s">
        <v>230</v>
      </c>
      <c r="B48" s="458">
        <v>0.15662018886275697</v>
      </c>
      <c r="C48" s="458">
        <v>0.10270213907458471</v>
      </c>
      <c r="D48" s="458">
        <v>7.0032576216781037E-2</v>
      </c>
      <c r="E48" s="458">
        <v>9.0212088563284193E-2</v>
      </c>
      <c r="F48" s="458">
        <v>8.0023884036731274E-2</v>
      </c>
      <c r="T48" s="263"/>
    </row>
    <row r="49" spans="1:20">
      <c r="A49" s="218" t="s">
        <v>283</v>
      </c>
      <c r="B49" s="455">
        <v>0.24310178445836536</v>
      </c>
      <c r="C49" s="455">
        <v>0.24126887952871437</v>
      </c>
      <c r="D49" s="455">
        <v>0.22010506650786565</v>
      </c>
      <c r="E49" s="455">
        <v>0.14057782334882588</v>
      </c>
      <c r="F49" s="455">
        <v>9.7270041922008776E-2</v>
      </c>
      <c r="T49" s="255"/>
    </row>
    <row r="50" spans="1:20">
      <c r="A50" s="218" t="s">
        <v>284</v>
      </c>
      <c r="B50" s="454">
        <v>0.1470863327637511</v>
      </c>
      <c r="C50" s="454">
        <v>9.2762400830152539E-2</v>
      </c>
      <c r="D50" s="454">
        <v>6.1236276524249171E-2</v>
      </c>
      <c r="E50" s="454">
        <v>8.9790801643853072E-2</v>
      </c>
      <c r="F50" s="454">
        <v>8.1401053639809248E-2</v>
      </c>
      <c r="T50" s="253"/>
    </row>
    <row r="51" spans="1:20">
      <c r="A51" s="218" t="s">
        <v>285</v>
      </c>
      <c r="B51" s="454">
        <v>0.24325328493751652</v>
      </c>
      <c r="C51" s="454">
        <v>0.16236730170499619</v>
      </c>
      <c r="D51" s="454">
        <v>0.10479532925647561</v>
      </c>
      <c r="E51" s="454">
        <v>7.9919232833927087E-2</v>
      </c>
      <c r="F51" s="454">
        <v>6.0446701192400573E-2</v>
      </c>
      <c r="T51" s="253"/>
    </row>
    <row r="52" spans="1:20">
      <c r="A52" s="56"/>
      <c r="B52" s="57"/>
      <c r="C52" s="57"/>
      <c r="D52" s="57"/>
      <c r="E52" s="57"/>
      <c r="F52" s="57"/>
      <c r="T52" s="258"/>
    </row>
    <row r="54" spans="1:20">
      <c r="A54" s="261"/>
      <c r="B54" s="265"/>
      <c r="C54" s="265"/>
    </row>
    <row r="55" spans="1:20">
      <c r="A55" s="266"/>
      <c r="B55" s="265"/>
      <c r="C55" s="265"/>
    </row>
    <row r="56" spans="1:20">
      <c r="A56" s="267"/>
      <c r="B56" s="262"/>
      <c r="C56" s="265"/>
    </row>
    <row r="57" spans="1:20">
      <c r="A57" s="268"/>
      <c r="B57" s="269"/>
      <c r="C57" s="265"/>
    </row>
    <row r="58" spans="1:20">
      <c r="A58" s="270"/>
      <c r="B58" s="271"/>
      <c r="C58" s="265"/>
    </row>
    <row r="59" spans="1:20">
      <c r="A59" s="270"/>
      <c r="B59" s="271"/>
      <c r="C59" s="265"/>
    </row>
    <row r="60" spans="1:20">
      <c r="A60" s="270"/>
      <c r="B60" s="271"/>
      <c r="C60" s="265"/>
    </row>
    <row r="61" spans="1:20">
      <c r="A61" s="262"/>
      <c r="B61" s="271"/>
      <c r="C61" s="265"/>
    </row>
    <row r="62" spans="1:20">
      <c r="A62" s="262"/>
      <c r="B62" s="271"/>
      <c r="C62" s="265"/>
    </row>
    <row r="63" spans="1:20">
      <c r="A63" s="267"/>
      <c r="B63" s="271"/>
      <c r="C63" s="265"/>
    </row>
    <row r="64" spans="1:20">
      <c r="A64" s="270"/>
      <c r="B64" s="272"/>
      <c r="C64" s="265"/>
    </row>
    <row r="65" spans="1:11">
      <c r="A65" s="270"/>
      <c r="B65" s="272"/>
      <c r="C65" s="265"/>
    </row>
    <row r="66" spans="1:11">
      <c r="A66" s="270"/>
      <c r="B66" s="272"/>
      <c r="C66" s="265"/>
    </row>
    <row r="67" spans="1:11">
      <c r="A67" s="262"/>
      <c r="B67" s="272"/>
      <c r="C67" s="265"/>
    </row>
    <row r="68" spans="1:11">
      <c r="A68" s="262"/>
      <c r="B68" s="272"/>
      <c r="C68" s="265"/>
    </row>
    <row r="69" spans="1:11">
      <c r="A69" s="267"/>
      <c r="B69" s="272"/>
      <c r="C69" s="265"/>
    </row>
    <row r="70" spans="1:11">
      <c r="A70" s="270"/>
      <c r="B70" s="272"/>
      <c r="C70" s="265"/>
    </row>
    <row r="71" spans="1:11">
      <c r="A71" s="270"/>
      <c r="B71" s="272"/>
      <c r="C71" s="265"/>
    </row>
    <row r="72" spans="1:11">
      <c r="A72" s="270"/>
      <c r="B72" s="272"/>
      <c r="C72" s="265"/>
    </row>
    <row r="73" spans="1:11">
      <c r="A73" s="262"/>
      <c r="B73" s="272"/>
      <c r="C73" s="265"/>
    </row>
    <row r="74" spans="1:11">
      <c r="A74" s="262"/>
      <c r="B74" s="272"/>
      <c r="C74" s="265"/>
    </row>
    <row r="75" spans="1:11">
      <c r="A75" s="261"/>
      <c r="B75" s="265"/>
      <c r="C75" s="265"/>
    </row>
    <row r="76" spans="1:11">
      <c r="A76" s="261"/>
      <c r="B76" s="265"/>
      <c r="C76" s="265"/>
    </row>
    <row r="77" spans="1:11">
      <c r="A77" s="266"/>
      <c r="B77" s="265"/>
      <c r="C77" s="265"/>
    </row>
    <row r="78" spans="1:11">
      <c r="A78" s="267"/>
      <c r="B78" s="262"/>
      <c r="C78" s="265"/>
    </row>
    <row r="79" spans="1:11">
      <c r="A79" s="268"/>
      <c r="B79" s="269"/>
      <c r="C79" s="265"/>
    </row>
    <row r="80" spans="1:11">
      <c r="A80" s="270"/>
      <c r="B80" s="271"/>
      <c r="C80" s="265"/>
      <c r="I80" s="54"/>
      <c r="J80" s="54"/>
      <c r="K80" s="54"/>
    </row>
    <row r="81" spans="1:11">
      <c r="A81" s="270"/>
      <c r="B81" s="271"/>
      <c r="C81" s="265"/>
      <c r="I81" s="54"/>
      <c r="J81" s="54"/>
      <c r="K81" s="54"/>
    </row>
    <row r="82" spans="1:11">
      <c r="A82" s="270"/>
      <c r="B82" s="271"/>
      <c r="C82" s="265"/>
      <c r="I82" s="54"/>
      <c r="J82" s="54"/>
      <c r="K82" s="54"/>
    </row>
    <row r="83" spans="1:11">
      <c r="A83" s="262"/>
      <c r="B83" s="271"/>
      <c r="C83" s="265"/>
      <c r="I83" s="54"/>
      <c r="J83" s="54"/>
      <c r="K83" s="54"/>
    </row>
    <row r="84" spans="1:11">
      <c r="A84" s="262"/>
      <c r="B84" s="271"/>
      <c r="C84" s="265"/>
      <c r="I84" s="54"/>
      <c r="J84" s="54"/>
      <c r="K84" s="54"/>
    </row>
    <row r="85" spans="1:11">
      <c r="A85" s="267"/>
      <c r="B85" s="271"/>
      <c r="C85" s="265"/>
      <c r="I85" s="54"/>
      <c r="J85" s="54"/>
      <c r="K85" s="54"/>
    </row>
    <row r="86" spans="1:11">
      <c r="A86" s="270"/>
      <c r="B86" s="272"/>
      <c r="C86" s="265"/>
      <c r="I86" s="54"/>
      <c r="J86" s="54"/>
      <c r="K86" s="54"/>
    </row>
    <row r="87" spans="1:11">
      <c r="A87" s="270"/>
      <c r="B87" s="272"/>
      <c r="C87" s="265"/>
      <c r="I87" s="54"/>
      <c r="J87" s="54"/>
      <c r="K87" s="54"/>
    </row>
    <row r="88" spans="1:11">
      <c r="A88" s="270"/>
      <c r="B88" s="272"/>
      <c r="C88" s="265"/>
      <c r="I88" s="54"/>
      <c r="J88" s="54"/>
      <c r="K88" s="54"/>
    </row>
    <row r="89" spans="1:11">
      <c r="A89" s="262"/>
      <c r="B89" s="272"/>
      <c r="C89" s="265"/>
      <c r="I89" s="54"/>
      <c r="J89" s="54"/>
      <c r="K89" s="54"/>
    </row>
    <row r="90" spans="1:11">
      <c r="A90" s="262"/>
      <c r="B90" s="272"/>
      <c r="C90" s="265"/>
      <c r="I90" s="54"/>
      <c r="J90" s="54"/>
      <c r="K90" s="54"/>
    </row>
    <row r="91" spans="1:11">
      <c r="A91" s="267"/>
      <c r="B91" s="272"/>
      <c r="C91" s="265"/>
      <c r="I91" s="54"/>
      <c r="J91" s="54"/>
      <c r="K91" s="54"/>
    </row>
    <row r="92" spans="1:11">
      <c r="A92" s="270"/>
      <c r="B92" s="272"/>
      <c r="C92" s="265"/>
      <c r="I92" s="54"/>
      <c r="J92" s="54"/>
      <c r="K92" s="54"/>
    </row>
    <row r="93" spans="1:11">
      <c r="A93" s="270"/>
      <c r="B93" s="272"/>
      <c r="C93" s="265"/>
      <c r="I93" s="54"/>
      <c r="J93" s="54"/>
      <c r="K93" s="54"/>
    </row>
    <row r="94" spans="1:11">
      <c r="A94" s="270"/>
      <c r="B94" s="272"/>
      <c r="C94" s="265"/>
      <c r="I94" s="54"/>
      <c r="J94" s="54"/>
      <c r="K94" s="54"/>
    </row>
    <row r="95" spans="1:11">
      <c r="A95" s="262"/>
      <c r="B95" s="272"/>
      <c r="C95" s="265"/>
      <c r="I95" s="54"/>
      <c r="J95" s="54"/>
      <c r="K95" s="54"/>
    </row>
    <row r="96" spans="1:11">
      <c r="A96" s="262"/>
      <c r="B96" s="272"/>
      <c r="C96" s="265"/>
      <c r="I96" s="54"/>
      <c r="J96" s="54"/>
      <c r="K96" s="54"/>
    </row>
    <row r="97" spans="1:11">
      <c r="A97" s="261"/>
      <c r="B97" s="265"/>
      <c r="C97" s="265"/>
      <c r="I97" s="54"/>
      <c r="J97" s="54"/>
      <c r="K97" s="54"/>
    </row>
    <row r="98" spans="1:11">
      <c r="A98" s="261"/>
      <c r="B98" s="265"/>
      <c r="C98" s="265"/>
      <c r="I98" s="54"/>
      <c r="J98" s="54"/>
      <c r="K98" s="54"/>
    </row>
    <row r="99" spans="1:11">
      <c r="A99" s="266"/>
      <c r="B99" s="265"/>
      <c r="C99" s="265"/>
      <c r="I99" s="54"/>
      <c r="J99" s="54"/>
      <c r="K99" s="54"/>
    </row>
    <row r="100" spans="1:11">
      <c r="A100" s="267"/>
      <c r="B100" s="262"/>
      <c r="C100" s="265"/>
    </row>
    <row r="101" spans="1:11">
      <c r="A101" s="268"/>
      <c r="B101" s="269"/>
      <c r="C101" s="265"/>
    </row>
    <row r="102" spans="1:11">
      <c r="A102" s="270"/>
      <c r="B102" s="271"/>
      <c r="C102" s="265"/>
    </row>
    <row r="103" spans="1:11">
      <c r="A103" s="270"/>
      <c r="B103" s="271"/>
      <c r="C103" s="265"/>
    </row>
    <row r="104" spans="1:11">
      <c r="A104" s="270"/>
      <c r="B104" s="271"/>
      <c r="C104" s="265"/>
    </row>
    <row r="105" spans="1:11">
      <c r="A105" s="262"/>
      <c r="B105" s="271"/>
      <c r="C105" s="265"/>
    </row>
    <row r="106" spans="1:11">
      <c r="A106" s="262"/>
      <c r="B106" s="271"/>
      <c r="C106" s="265"/>
    </row>
    <row r="107" spans="1:11">
      <c r="A107" s="267"/>
      <c r="B107" s="271"/>
      <c r="C107" s="265"/>
    </row>
    <row r="108" spans="1:11">
      <c r="A108" s="270"/>
      <c r="B108" s="272"/>
      <c r="C108" s="265"/>
    </row>
    <row r="109" spans="1:11">
      <c r="A109" s="270"/>
      <c r="B109" s="272"/>
      <c r="C109" s="265"/>
    </row>
    <row r="110" spans="1:11">
      <c r="A110" s="270"/>
      <c r="B110" s="272"/>
      <c r="C110" s="265"/>
    </row>
    <row r="111" spans="1:11">
      <c r="A111" s="262"/>
      <c r="B111" s="272"/>
      <c r="C111" s="265"/>
    </row>
    <row r="112" spans="1:11">
      <c r="A112" s="262"/>
      <c r="B112" s="272"/>
      <c r="C112" s="265"/>
    </row>
    <row r="113" spans="1:3">
      <c r="A113" s="267"/>
      <c r="B113" s="272"/>
      <c r="C113" s="265"/>
    </row>
    <row r="114" spans="1:3">
      <c r="A114" s="270"/>
      <c r="B114" s="272"/>
      <c r="C114" s="265"/>
    </row>
    <row r="115" spans="1:3">
      <c r="A115" s="270"/>
      <c r="B115" s="272"/>
      <c r="C115" s="265"/>
    </row>
    <row r="116" spans="1:3">
      <c r="A116" s="270"/>
      <c r="B116" s="272"/>
      <c r="C116" s="265"/>
    </row>
    <row r="117" spans="1:3">
      <c r="A117" s="262"/>
      <c r="B117" s="272"/>
      <c r="C117" s="265"/>
    </row>
    <row r="118" spans="1:3">
      <c r="A118" s="262"/>
      <c r="B118" s="272"/>
      <c r="C118" s="265"/>
    </row>
    <row r="119" spans="1:3">
      <c r="A119" s="261"/>
      <c r="B119" s="265"/>
      <c r="C119" s="265"/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FDCE-9577-4C7C-9A33-3FECAAE5789E}">
  <sheetPr>
    <tabColor theme="8" tint="0.59999389629810485"/>
    <pageSetUpPr fitToPage="1"/>
  </sheetPr>
  <dimension ref="A1:S23"/>
  <sheetViews>
    <sheetView workbookViewId="0">
      <pane xSplit="2" ySplit="4" topLeftCell="M5" activePane="bottomRight" state="frozen"/>
      <selection pane="topRight" activeCell="C1" sqref="C1"/>
      <selection pane="bottomLeft" activeCell="A5" sqref="A5"/>
      <selection pane="bottomRight" activeCell="R12" sqref="R12"/>
    </sheetView>
  </sheetViews>
  <sheetFormatPr defaultColWidth="9" defaultRowHeight="14.4"/>
  <cols>
    <col min="1" max="1" width="9.5" style="219" customWidth="1"/>
    <col min="2" max="2" width="9.09765625" style="219" customWidth="1"/>
    <col min="3" max="4" width="11.59765625" style="219" hidden="1" customWidth="1"/>
    <col min="5" max="7" width="11.59765625" style="219" customWidth="1"/>
    <col min="8" max="10" width="11.59765625" style="239" customWidth="1"/>
    <col min="11" max="14" width="11.59765625" style="219" customWidth="1"/>
    <col min="15" max="16384" width="9" style="219"/>
  </cols>
  <sheetData>
    <row r="1" spans="1:19">
      <c r="H1" s="219"/>
      <c r="I1" s="219"/>
      <c r="J1" s="219"/>
    </row>
    <row r="2" spans="1:19" ht="15.6">
      <c r="A2" s="220" t="s">
        <v>236</v>
      </c>
      <c r="H2" s="219"/>
      <c r="I2" s="219"/>
      <c r="J2" s="219"/>
    </row>
    <row r="3" spans="1:19" ht="15" thickBot="1">
      <c r="H3" s="219"/>
      <c r="I3" s="219"/>
      <c r="J3" s="219"/>
      <c r="N3" s="221"/>
    </row>
    <row r="4" spans="1:19" ht="15.6">
      <c r="A4" s="220"/>
      <c r="H4" s="219"/>
      <c r="I4" s="219"/>
      <c r="J4" s="219"/>
      <c r="P4" s="550" t="s">
        <v>442</v>
      </c>
      <c r="Q4" s="551"/>
      <c r="R4" s="551" t="s">
        <v>443</v>
      </c>
      <c r="S4" s="552"/>
    </row>
    <row r="5" spans="1:19" ht="15" customHeight="1" thickBot="1">
      <c r="H5" s="219"/>
      <c r="I5" s="219"/>
      <c r="J5" s="219"/>
      <c r="P5" s="463" t="s">
        <v>444</v>
      </c>
      <c r="Q5" s="464" t="s">
        <v>445</v>
      </c>
      <c r="R5" s="464" t="s">
        <v>444</v>
      </c>
      <c r="S5" s="465" t="s">
        <v>445</v>
      </c>
    </row>
    <row r="6" spans="1:19" ht="37.5" customHeight="1" thickBot="1">
      <c r="A6" s="222"/>
      <c r="B6" s="223" t="s">
        <v>237</v>
      </c>
      <c r="C6" s="223" t="s">
        <v>84</v>
      </c>
      <c r="D6" s="223" t="s">
        <v>85</v>
      </c>
      <c r="E6" s="223" t="s">
        <v>86</v>
      </c>
      <c r="F6" s="223" t="s">
        <v>87</v>
      </c>
      <c r="G6" s="223" t="s">
        <v>88</v>
      </c>
      <c r="H6" s="224" t="s">
        <v>89</v>
      </c>
      <c r="I6" s="223" t="s">
        <v>90</v>
      </c>
      <c r="J6" s="223" t="s">
        <v>91</v>
      </c>
      <c r="K6" s="223" t="s">
        <v>238</v>
      </c>
      <c r="L6" s="223" t="s">
        <v>340</v>
      </c>
      <c r="M6" s="223" t="s">
        <v>344</v>
      </c>
      <c r="N6" s="223" t="s">
        <v>437</v>
      </c>
      <c r="O6" s="224" t="s">
        <v>446</v>
      </c>
      <c r="P6" s="553" t="s">
        <v>447</v>
      </c>
      <c r="Q6" s="554"/>
      <c r="R6" s="554"/>
      <c r="S6" s="555"/>
    </row>
    <row r="7" spans="1:19" ht="15" customHeight="1">
      <c r="A7" s="556" t="s">
        <v>18</v>
      </c>
      <c r="B7" s="545" t="s">
        <v>0</v>
      </c>
      <c r="C7" s="547">
        <v>0.63</v>
      </c>
      <c r="D7" s="547">
        <v>0.43</v>
      </c>
      <c r="E7" s="547">
        <v>0.43</v>
      </c>
      <c r="F7" s="225">
        <v>0.151</v>
      </c>
      <c r="G7" s="225">
        <v>0.104</v>
      </c>
      <c r="H7" s="226">
        <v>0.104</v>
      </c>
      <c r="I7" s="225">
        <v>0.104</v>
      </c>
      <c r="J7" s="225">
        <v>0.104</v>
      </c>
      <c r="K7" s="225">
        <v>8.5999999999999993E-2</v>
      </c>
      <c r="L7" s="227">
        <v>4.4999999999999998E-2</v>
      </c>
      <c r="M7" s="227">
        <v>2.9499999999999998E-2</v>
      </c>
      <c r="N7" s="227">
        <v>2.5999999999999999E-2</v>
      </c>
      <c r="O7" s="466">
        <v>2.5999999999999999E-2</v>
      </c>
      <c r="P7" s="558">
        <v>2.5999999999999999E-2</v>
      </c>
      <c r="Q7" s="559"/>
      <c r="R7" s="559">
        <v>3.1E-2</v>
      </c>
      <c r="S7" s="560"/>
    </row>
    <row r="8" spans="1:19" ht="15" customHeight="1" thickBot="1">
      <c r="A8" s="556"/>
      <c r="B8" s="546"/>
      <c r="C8" s="548"/>
      <c r="D8" s="548"/>
      <c r="E8" s="548"/>
      <c r="F8" s="228">
        <v>1.3899999999999999E-2</v>
      </c>
      <c r="G8" s="229">
        <v>9.7000000000000003E-3</v>
      </c>
      <c r="H8" s="230">
        <v>6.3E-3</v>
      </c>
      <c r="I8" s="229">
        <v>5.1999999999999998E-3</v>
      </c>
      <c r="J8" s="229">
        <v>4.1000000000000003E-3</v>
      </c>
      <c r="K8" s="229">
        <v>3.3E-3</v>
      </c>
      <c r="L8" s="231">
        <v>2.0999999999999999E-3</v>
      </c>
      <c r="M8" s="231">
        <v>1.6000000000000001E-3</v>
      </c>
      <c r="N8" s="231">
        <v>1.32E-3</v>
      </c>
      <c r="O8" s="467">
        <v>1E-3</v>
      </c>
      <c r="P8" s="561">
        <v>1E-3</v>
      </c>
      <c r="Q8" s="562"/>
      <c r="R8" s="562">
        <v>1E-3</v>
      </c>
      <c r="S8" s="563"/>
    </row>
    <row r="9" spans="1:19" ht="15" customHeight="1">
      <c r="A9" s="556"/>
      <c r="B9" s="549" t="s">
        <v>92</v>
      </c>
      <c r="C9" s="568">
        <v>0.7</v>
      </c>
      <c r="D9" s="568" t="s">
        <v>95</v>
      </c>
      <c r="E9" s="568" t="s">
        <v>93</v>
      </c>
      <c r="F9" s="232">
        <v>0.19600000000000001</v>
      </c>
      <c r="G9" s="233">
        <v>0.13500000000000001</v>
      </c>
      <c r="H9" s="234">
        <v>0.106</v>
      </c>
      <c r="I9" s="235">
        <v>0.10100000000000001</v>
      </c>
      <c r="J9" s="235">
        <v>7.6200000000000004E-2</v>
      </c>
      <c r="K9" s="235">
        <v>7.6200000000000004E-2</v>
      </c>
      <c r="L9" s="236">
        <v>7.1900000000000006E-2</v>
      </c>
      <c r="M9" s="236">
        <v>4.4999999999999998E-2</v>
      </c>
      <c r="N9" s="236">
        <v>3.2500000000000001E-2</v>
      </c>
      <c r="O9" s="468">
        <v>2.46E-2</v>
      </c>
      <c r="P9" s="469">
        <v>1.7399999999999999E-2</v>
      </c>
      <c r="Q9" s="470">
        <v>1.7399999999999999E-2</v>
      </c>
      <c r="R9" s="470" t="s">
        <v>448</v>
      </c>
      <c r="S9" s="471" t="s">
        <v>448</v>
      </c>
    </row>
    <row r="10" spans="1:19" ht="15" customHeight="1" thickBot="1">
      <c r="A10" s="556"/>
      <c r="B10" s="546"/>
      <c r="C10" s="569"/>
      <c r="D10" s="569"/>
      <c r="E10" s="569"/>
      <c r="F10" s="237">
        <v>9.4999999999999998E-3</v>
      </c>
      <c r="G10" s="228">
        <v>1.35E-2</v>
      </c>
      <c r="H10" s="230">
        <v>1.32E-2</v>
      </c>
      <c r="I10" s="229">
        <v>1.4999999999999999E-2</v>
      </c>
      <c r="J10" s="229">
        <v>1.7399999999999999E-2</v>
      </c>
      <c r="K10" s="229">
        <v>2.1600000000000001E-2</v>
      </c>
      <c r="L10" s="231">
        <v>2.46E-2</v>
      </c>
      <c r="M10" s="231">
        <v>2.5000000000000001E-2</v>
      </c>
      <c r="N10" s="231">
        <v>2.4199999999999999E-2</v>
      </c>
      <c r="O10" s="472">
        <v>2.41E-2</v>
      </c>
      <c r="P10" s="564" t="s">
        <v>449</v>
      </c>
      <c r="Q10" s="565"/>
      <c r="R10" s="565"/>
      <c r="S10" s="566"/>
    </row>
    <row r="11" spans="1:19" ht="15.6">
      <c r="A11" s="556"/>
      <c r="B11" s="549" t="s">
        <v>1</v>
      </c>
      <c r="C11" s="567">
        <v>0.51</v>
      </c>
      <c r="D11" s="567" t="s">
        <v>345</v>
      </c>
      <c r="E11" s="567" t="s">
        <v>94</v>
      </c>
      <c r="F11" s="225">
        <v>9.0800000000000006E-2</v>
      </c>
      <c r="G11" s="225">
        <v>0.1041</v>
      </c>
      <c r="H11" s="226">
        <v>6.4100000000000004E-2</v>
      </c>
      <c r="I11" s="225">
        <v>4.9200000000000001E-2</v>
      </c>
      <c r="J11" s="225">
        <v>0.05</v>
      </c>
      <c r="K11" s="225">
        <v>4.4400000000000002E-2</v>
      </c>
      <c r="L11" s="227">
        <v>2.01E-2</v>
      </c>
      <c r="M11" s="227">
        <v>1.8599999999999998E-2</v>
      </c>
      <c r="N11" s="238">
        <v>1.3940638069661702E-2</v>
      </c>
      <c r="O11" s="473">
        <v>1.1599999999999999E-2</v>
      </c>
      <c r="P11" s="474">
        <v>7.6E-3</v>
      </c>
      <c r="Q11" s="475">
        <v>2.3900000000000001E-2</v>
      </c>
      <c r="R11" s="475" t="s">
        <v>471</v>
      </c>
      <c r="S11" s="476">
        <v>2.41E-2</v>
      </c>
    </row>
    <row r="12" spans="1:19" ht="16.2" thickBot="1">
      <c r="A12" s="557"/>
      <c r="B12" s="546"/>
      <c r="C12" s="548"/>
      <c r="D12" s="548"/>
      <c r="E12" s="548"/>
      <c r="F12" s="228">
        <v>7.4999999999999997E-3</v>
      </c>
      <c r="G12" s="229">
        <v>7.0000000000000001E-3</v>
      </c>
      <c r="H12" s="230">
        <v>7.3000000000000001E-3</v>
      </c>
      <c r="I12" s="229">
        <v>5.0000000000000001E-3</v>
      </c>
      <c r="J12" s="229">
        <v>4.4999999999999997E-3</v>
      </c>
      <c r="K12" s="229">
        <v>2.8E-3</v>
      </c>
      <c r="L12" s="231">
        <v>2.3999999999999998E-3</v>
      </c>
      <c r="M12" s="231">
        <v>2.0999999999999999E-3</v>
      </c>
      <c r="N12" s="231">
        <v>2.0999999999999999E-3</v>
      </c>
      <c r="O12" s="477">
        <v>1.5E-3</v>
      </c>
      <c r="P12" s="478">
        <v>1.5E-3</v>
      </c>
      <c r="Q12" s="479" t="s">
        <v>449</v>
      </c>
      <c r="R12" s="479">
        <v>1.5E-3</v>
      </c>
      <c r="S12" s="480" t="s">
        <v>449</v>
      </c>
    </row>
    <row r="13" spans="1:19">
      <c r="H13" s="219"/>
      <c r="I13" s="219"/>
      <c r="J13" s="219"/>
      <c r="P13" s="481" t="s">
        <v>450</v>
      </c>
      <c r="Q13" s="482"/>
      <c r="R13" s="483"/>
      <c r="S13" s="483"/>
    </row>
    <row r="14" spans="1:19">
      <c r="H14" s="219"/>
      <c r="I14" s="219"/>
      <c r="J14" s="219"/>
      <c r="P14" s="481" t="s">
        <v>451</v>
      </c>
      <c r="Q14" s="482"/>
      <c r="R14" s="483"/>
      <c r="S14" s="483"/>
    </row>
    <row r="15" spans="1:19">
      <c r="H15" s="219"/>
      <c r="I15" s="219"/>
      <c r="J15" s="219"/>
    </row>
    <row r="16" spans="1:19">
      <c r="H16" s="219"/>
      <c r="I16" s="219"/>
      <c r="J16" s="219"/>
    </row>
    <row r="17" spans="8:10">
      <c r="H17" s="219"/>
      <c r="I17" s="219"/>
      <c r="J17" s="219"/>
    </row>
    <row r="18" spans="8:10">
      <c r="H18" s="219"/>
      <c r="I18" s="219"/>
      <c r="J18" s="219"/>
    </row>
    <row r="19" spans="8:10">
      <c r="H19" s="219"/>
      <c r="I19" s="219"/>
      <c r="J19" s="219"/>
    </row>
    <row r="20" spans="8:10">
      <c r="H20" s="219"/>
      <c r="I20" s="219"/>
      <c r="J20" s="219"/>
    </row>
    <row r="21" spans="8:10">
      <c r="H21" s="219"/>
      <c r="I21" s="219"/>
      <c r="J21" s="219"/>
    </row>
    <row r="22" spans="8:10">
      <c r="H22" s="219"/>
      <c r="I22" s="219"/>
      <c r="J22" s="219"/>
    </row>
    <row r="23" spans="8:10">
      <c r="H23" s="219"/>
      <c r="I23" s="219"/>
      <c r="J23" s="219"/>
    </row>
  </sheetData>
  <mergeCells count="21">
    <mergeCell ref="P4:Q4"/>
    <mergeCell ref="R4:S4"/>
    <mergeCell ref="P6:S6"/>
    <mergeCell ref="A7:A12"/>
    <mergeCell ref="P7:Q7"/>
    <mergeCell ref="R7:S7"/>
    <mergeCell ref="P8:Q8"/>
    <mergeCell ref="R8:S8"/>
    <mergeCell ref="P10:S10"/>
    <mergeCell ref="B11:B12"/>
    <mergeCell ref="C11:C12"/>
    <mergeCell ref="D11:D12"/>
    <mergeCell ref="E11:E12"/>
    <mergeCell ref="C9:C10"/>
    <mergeCell ref="D9:D10"/>
    <mergeCell ref="E9:E10"/>
    <mergeCell ref="B7:B8"/>
    <mergeCell ref="C7:C8"/>
    <mergeCell ref="D7:D8"/>
    <mergeCell ref="E7:E8"/>
    <mergeCell ref="B9:B10"/>
  </mergeCells>
  <pageMargins left="0.31496062992125984" right="0.31496062992125984" top="0.78740157480314965" bottom="0.78740157480314965" header="0.31496062992125984" footer="0.31496062992125984"/>
  <pageSetup paperSize="9" scale="9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C88F-1512-41DC-8FC0-30C55B09EBD2}">
  <dimension ref="B1:R63"/>
  <sheetViews>
    <sheetView topLeftCell="I16" zoomScale="70" zoomScaleNormal="70" workbookViewId="0">
      <selection activeCell="R64" sqref="R64"/>
    </sheetView>
  </sheetViews>
  <sheetFormatPr defaultColWidth="9" defaultRowHeight="14.4"/>
  <cols>
    <col min="1" max="1" width="9" style="44"/>
    <col min="2" max="2" width="29.09765625" style="44" bestFit="1" customWidth="1"/>
    <col min="3" max="3" width="8" style="44" customWidth="1"/>
    <col min="4" max="5" width="10" style="44" customWidth="1"/>
    <col min="6" max="6" width="9.69921875" style="44" customWidth="1"/>
    <col min="7" max="7" width="10.19921875" style="44" customWidth="1"/>
    <col min="8" max="8" width="9" style="44" customWidth="1"/>
    <col min="9" max="9" width="9.5" style="44" customWidth="1"/>
    <col min="10" max="10" width="8.59765625" style="44" customWidth="1"/>
    <col min="11" max="11" width="22.09765625" style="44" customWidth="1"/>
    <col min="12" max="12" width="10.19921875" style="44" customWidth="1"/>
    <col min="13" max="13" width="9.3984375" style="44" customWidth="1"/>
    <col min="14" max="16384" width="9" style="44"/>
  </cols>
  <sheetData>
    <row r="1" spans="2:18" ht="15" thickBot="1"/>
    <row r="2" spans="2:18" ht="15.75" customHeight="1" thickBot="1">
      <c r="B2" s="570" t="s">
        <v>346</v>
      </c>
      <c r="C2" s="573" t="s">
        <v>347</v>
      </c>
      <c r="D2" s="574"/>
      <c r="E2" s="574"/>
      <c r="F2" s="574"/>
      <c r="G2" s="574"/>
      <c r="H2" s="575"/>
      <c r="L2">
        <v>2017</v>
      </c>
      <c r="M2">
        <v>2018</v>
      </c>
      <c r="N2">
        <v>2019</v>
      </c>
      <c r="O2">
        <v>2020</v>
      </c>
      <c r="P2">
        <v>2021</v>
      </c>
      <c r="R2" s="166" t="s">
        <v>321</v>
      </c>
    </row>
    <row r="3" spans="2:18" ht="16.2" thickBot="1">
      <c r="B3" s="571"/>
      <c r="C3" s="576" t="s">
        <v>348</v>
      </c>
      <c r="D3" s="577"/>
      <c r="E3" s="576" t="s">
        <v>208</v>
      </c>
      <c r="F3" s="577"/>
      <c r="G3" s="576" t="s">
        <v>209</v>
      </c>
      <c r="H3" s="578"/>
      <c r="K3" s="44" t="s">
        <v>210</v>
      </c>
      <c r="L3" s="502">
        <v>2.7E-2</v>
      </c>
      <c r="M3" s="502">
        <v>2.1000000000000001E-2</v>
      </c>
      <c r="N3" s="502">
        <v>1.9E-2</v>
      </c>
      <c r="O3" s="502">
        <v>1.7000000000000001E-2</v>
      </c>
      <c r="P3" s="502">
        <v>1.7000000000000001E-2</v>
      </c>
    </row>
    <row r="4" spans="2:18" ht="16.2" thickBot="1">
      <c r="B4" s="572"/>
      <c r="C4" s="484" t="s">
        <v>349</v>
      </c>
      <c r="D4" s="485" t="s">
        <v>350</v>
      </c>
      <c r="E4" s="485" t="s">
        <v>351</v>
      </c>
      <c r="F4" s="485" t="s">
        <v>352</v>
      </c>
      <c r="G4" s="485" t="s">
        <v>452</v>
      </c>
      <c r="H4" s="485" t="s">
        <v>453</v>
      </c>
      <c r="K4" s="44" t="s">
        <v>211</v>
      </c>
      <c r="L4" s="502">
        <v>3.4000000000000002E-2</v>
      </c>
      <c r="M4" s="502">
        <v>0.03</v>
      </c>
      <c r="N4" s="502">
        <v>3.1E-2</v>
      </c>
      <c r="O4" s="502">
        <v>0.03</v>
      </c>
      <c r="P4" s="502">
        <v>0.03</v>
      </c>
    </row>
    <row r="5" spans="2:18" ht="16.2" thickBot="1">
      <c r="B5" s="498" t="s">
        <v>454</v>
      </c>
      <c r="C5" s="486">
        <v>0.05</v>
      </c>
      <c r="D5" s="487">
        <v>1.3524</v>
      </c>
      <c r="E5" s="488">
        <v>0.02</v>
      </c>
      <c r="F5" s="487">
        <v>0.54100000000000004</v>
      </c>
      <c r="G5" s="488">
        <v>50</v>
      </c>
      <c r="H5" s="487">
        <v>1352.3999999999999</v>
      </c>
      <c r="K5" s="44" t="s">
        <v>212</v>
      </c>
      <c r="L5" s="502">
        <v>3.2000000000000001E-2</v>
      </c>
      <c r="M5" s="502">
        <v>3.2000000000000001E-2</v>
      </c>
      <c r="N5" s="502">
        <v>3.2000000000000001E-2</v>
      </c>
      <c r="O5" s="502">
        <v>3.2000000000000001E-2</v>
      </c>
      <c r="P5" s="502">
        <v>3.2000000000000001E-2</v>
      </c>
    </row>
    <row r="6" spans="2:18" ht="15" thickBot="1">
      <c r="B6" s="498" t="s">
        <v>455</v>
      </c>
      <c r="C6" s="486">
        <v>0.05</v>
      </c>
      <c r="D6" s="487">
        <v>1.3524</v>
      </c>
      <c r="E6" s="488">
        <v>0.02</v>
      </c>
      <c r="F6" s="487">
        <v>0.54100000000000004</v>
      </c>
      <c r="G6" s="488">
        <v>50</v>
      </c>
      <c r="H6" s="487">
        <v>1352.3999999999999</v>
      </c>
    </row>
    <row r="7" spans="2:18" ht="15" thickBot="1">
      <c r="B7" s="498" t="s">
        <v>456</v>
      </c>
      <c r="C7" s="486">
        <v>3.2000000000000001E-2</v>
      </c>
      <c r="D7" s="487">
        <v>0.86550000000000005</v>
      </c>
      <c r="E7" s="488">
        <v>0.01</v>
      </c>
      <c r="F7" s="487">
        <v>0.27050000000000002</v>
      </c>
      <c r="G7" s="488">
        <v>7.7</v>
      </c>
      <c r="H7" s="487">
        <v>208.2696</v>
      </c>
    </row>
    <row r="8" spans="2:18" ht="15" thickBot="1">
      <c r="B8" s="498" t="s">
        <v>457</v>
      </c>
      <c r="C8" s="486">
        <v>3.2000000000000001E-2</v>
      </c>
      <c r="D8" s="487">
        <v>0.86060000000000003</v>
      </c>
      <c r="E8" s="488">
        <v>0.01</v>
      </c>
      <c r="F8" s="487">
        <v>0.26889999999999997</v>
      </c>
      <c r="G8" s="488">
        <v>7.7</v>
      </c>
      <c r="H8" s="487">
        <v>207.0761</v>
      </c>
    </row>
    <row r="9" spans="2:18" ht="15" thickBot="1">
      <c r="B9" s="499" t="s">
        <v>458</v>
      </c>
      <c r="C9" s="489">
        <v>3.2000000000000001E-2</v>
      </c>
      <c r="D9" s="490">
        <v>0.86060000000000003</v>
      </c>
      <c r="E9" s="491">
        <v>0.01</v>
      </c>
      <c r="F9" s="490">
        <v>0.26889999999999997</v>
      </c>
      <c r="G9" s="491">
        <v>6</v>
      </c>
      <c r="H9" s="490">
        <v>161.358</v>
      </c>
    </row>
    <row r="10" spans="2:18" ht="15" thickBot="1">
      <c r="B10" s="500" t="s">
        <v>459</v>
      </c>
      <c r="C10" s="492">
        <v>3.2000000000000001E-2</v>
      </c>
      <c r="D10" s="493">
        <v>0.81730000000000003</v>
      </c>
      <c r="E10" s="494">
        <v>0.01</v>
      </c>
      <c r="F10" s="493">
        <v>0.25540000000000002</v>
      </c>
      <c r="G10" s="494">
        <v>6</v>
      </c>
      <c r="H10" s="493">
        <v>153.25200000000001</v>
      </c>
    </row>
    <row r="11" spans="2:18" ht="15" thickBot="1">
      <c r="B11" s="498" t="s">
        <v>460</v>
      </c>
      <c r="C11" s="489">
        <v>3.2000000000000001E-2</v>
      </c>
      <c r="D11" s="490">
        <v>0.81730000000000003</v>
      </c>
      <c r="E11" s="491">
        <v>0.01</v>
      </c>
      <c r="F11" s="490">
        <v>0.25540000000000002</v>
      </c>
      <c r="G11" s="491">
        <v>4.5</v>
      </c>
      <c r="H11" s="490">
        <v>114.93900000000001</v>
      </c>
    </row>
    <row r="12" spans="2:18" ht="15" thickBot="1">
      <c r="B12" s="499" t="s">
        <v>461</v>
      </c>
      <c r="C12" s="495">
        <v>3.2000000000000001E-2</v>
      </c>
      <c r="D12" s="496">
        <v>0.82110000000000005</v>
      </c>
      <c r="E12" s="497">
        <v>0.01</v>
      </c>
      <c r="F12" s="496">
        <v>0.25659999999999999</v>
      </c>
      <c r="G12" s="497">
        <v>4.5</v>
      </c>
      <c r="H12" s="496">
        <v>115.46549999999999</v>
      </c>
    </row>
    <row r="13" spans="2:18" ht="15" thickBot="1">
      <c r="B13" s="501" t="s">
        <v>462</v>
      </c>
      <c r="C13" s="495">
        <v>3.2000000000000001E-2</v>
      </c>
      <c r="D13" s="496">
        <v>0.82110000000000005</v>
      </c>
      <c r="E13" s="497">
        <v>0.01</v>
      </c>
      <c r="F13" s="496">
        <v>0.25659999999999999</v>
      </c>
      <c r="G13" s="497">
        <v>3.5</v>
      </c>
      <c r="H13" s="496">
        <v>89.8065</v>
      </c>
    </row>
    <row r="14" spans="2:18" ht="15" thickBot="1">
      <c r="B14" s="501" t="s">
        <v>463</v>
      </c>
      <c r="C14" s="495">
        <v>3.2000000000000001E-2</v>
      </c>
      <c r="D14" s="496">
        <v>0.86709999999999998</v>
      </c>
      <c r="E14" s="497">
        <v>0.01</v>
      </c>
      <c r="F14" s="496">
        <v>0.27100000000000002</v>
      </c>
      <c r="G14" s="497">
        <v>3.5</v>
      </c>
      <c r="H14" s="496">
        <v>94.839500000000001</v>
      </c>
    </row>
    <row r="15" spans="2:18" ht="16.2" thickBot="1">
      <c r="B15" s="501" t="s">
        <v>464</v>
      </c>
      <c r="C15" s="495">
        <v>3.2000000000000001E-2</v>
      </c>
      <c r="D15" s="496">
        <v>0.86709999999999998</v>
      </c>
      <c r="E15" s="497">
        <v>0.01</v>
      </c>
      <c r="F15" s="496">
        <v>0.27100000000000002</v>
      </c>
      <c r="G15" s="497">
        <v>3</v>
      </c>
      <c r="H15" s="496">
        <v>81.290999999999997</v>
      </c>
      <c r="L15">
        <v>2017</v>
      </c>
      <c r="M15">
        <v>2018</v>
      </c>
      <c r="N15">
        <v>2019</v>
      </c>
      <c r="O15">
        <v>2020</v>
      </c>
      <c r="P15">
        <v>2021</v>
      </c>
      <c r="R15" s="166" t="s">
        <v>322</v>
      </c>
    </row>
    <row r="16" spans="2:18" ht="16.2" thickBot="1">
      <c r="B16" s="501" t="s">
        <v>465</v>
      </c>
      <c r="C16" s="495">
        <v>3.2000000000000001E-2</v>
      </c>
      <c r="D16" s="496">
        <v>0.82825599999999999</v>
      </c>
      <c r="E16" s="497">
        <v>0.01</v>
      </c>
      <c r="F16" s="496">
        <v>0.25883</v>
      </c>
      <c r="G16" s="497">
        <v>3</v>
      </c>
      <c r="H16" s="496">
        <v>77.649000000000001</v>
      </c>
      <c r="K16" s="44" t="s">
        <v>210</v>
      </c>
      <c r="L16" s="502">
        <v>8.0000000000000002E-3</v>
      </c>
      <c r="M16" s="502">
        <v>5.0000000000000001E-3</v>
      </c>
      <c r="N16" s="502">
        <v>3.0000000000000001E-3</v>
      </c>
      <c r="O16" s="502">
        <v>3.0000000000000001E-3</v>
      </c>
      <c r="P16" s="502">
        <v>3.0000000000000001E-3</v>
      </c>
    </row>
    <row r="17" spans="5:18" ht="15.6">
      <c r="K17" s="44" t="s">
        <v>211</v>
      </c>
      <c r="L17" s="502">
        <v>1.2999999999999999E-2</v>
      </c>
      <c r="M17" s="502">
        <v>0.01</v>
      </c>
      <c r="N17" s="502">
        <v>0.01</v>
      </c>
      <c r="O17" s="502">
        <v>0.01</v>
      </c>
      <c r="P17" s="502">
        <v>0.01</v>
      </c>
    </row>
    <row r="18" spans="5:18" ht="15.6">
      <c r="K18" s="44" t="s">
        <v>212</v>
      </c>
      <c r="L18" s="403">
        <v>0.01</v>
      </c>
      <c r="M18" s="403">
        <v>0.01</v>
      </c>
      <c r="N18" s="403">
        <v>0.01</v>
      </c>
      <c r="O18" s="403">
        <v>0.01</v>
      </c>
      <c r="P18" s="403">
        <v>0.01</v>
      </c>
    </row>
    <row r="28" spans="5:18" ht="15.6">
      <c r="E28" s="48"/>
      <c r="F28" s="48"/>
      <c r="G28" s="48"/>
      <c r="H28" s="48"/>
      <c r="I28" s="48"/>
      <c r="L28">
        <v>2017</v>
      </c>
      <c r="M28">
        <v>2018</v>
      </c>
      <c r="N28">
        <v>2019</v>
      </c>
      <c r="O28">
        <v>2020</v>
      </c>
      <c r="P28">
        <v>2021</v>
      </c>
      <c r="R28" s="166" t="s">
        <v>326</v>
      </c>
    </row>
    <row r="29" spans="5:18" ht="15.6">
      <c r="E29" s="49"/>
      <c r="F29" s="49"/>
      <c r="G29" s="49"/>
      <c r="H29" s="49"/>
      <c r="I29" s="49"/>
      <c r="K29" s="44" t="s">
        <v>210</v>
      </c>
      <c r="L29" s="502">
        <v>7.1539999999999999</v>
      </c>
      <c r="M29" s="502">
        <v>2.8439999999999999</v>
      </c>
      <c r="N29" s="502">
        <v>1.921</v>
      </c>
      <c r="O29" s="502">
        <v>1.4490000000000001</v>
      </c>
      <c r="P29" s="502">
        <v>1.417</v>
      </c>
    </row>
    <row r="30" spans="5:18" ht="18">
      <c r="E30" s="49"/>
      <c r="F30" s="49"/>
      <c r="G30" s="49"/>
      <c r="H30" s="49"/>
      <c r="I30" s="49"/>
      <c r="K30" s="44" t="s">
        <v>211</v>
      </c>
      <c r="L30" s="502">
        <v>9.5980000000000008</v>
      </c>
      <c r="M30" s="502">
        <v>5.5339999999999998</v>
      </c>
      <c r="N30" s="502">
        <v>4.21</v>
      </c>
      <c r="O30" s="502">
        <v>3.3170000000000002</v>
      </c>
      <c r="P30" s="502">
        <v>2.7709999999999999</v>
      </c>
      <c r="R30" s="167"/>
    </row>
    <row r="31" spans="5:18" ht="15.6">
      <c r="E31" s="49"/>
      <c r="F31" s="49"/>
      <c r="G31" s="49"/>
      <c r="H31" s="49"/>
      <c r="I31" s="49"/>
      <c r="K31" s="44" t="s">
        <v>212</v>
      </c>
      <c r="L31" s="502">
        <v>7.7</v>
      </c>
      <c r="M31" s="502">
        <v>6</v>
      </c>
      <c r="N31" s="502">
        <v>4.5</v>
      </c>
      <c r="O31" s="502">
        <v>3.5</v>
      </c>
      <c r="P31" s="502">
        <v>2.5</v>
      </c>
    </row>
    <row r="32" spans="5:18" ht="18">
      <c r="Q32" s="169"/>
    </row>
    <row r="33" spans="12:15">
      <c r="L33" s="47"/>
      <c r="M33" s="47"/>
      <c r="N33" s="47"/>
      <c r="O33" s="47"/>
    </row>
    <row r="38" spans="12:15">
      <c r="L38" s="47"/>
      <c r="M38" s="47"/>
      <c r="N38" s="47"/>
      <c r="O38" s="47"/>
    </row>
    <row r="43" spans="12:15">
      <c r="L43" s="47"/>
      <c r="M43" s="47"/>
      <c r="N43" s="47"/>
      <c r="O43" s="47"/>
    </row>
    <row r="44" spans="12:15">
      <c r="L44" s="47"/>
      <c r="M44" s="47"/>
      <c r="N44" s="47"/>
      <c r="O44" s="47"/>
    </row>
    <row r="45" spans="12:15">
      <c r="L45" s="47"/>
      <c r="M45" s="47"/>
      <c r="N45" s="47"/>
      <c r="O45" s="47"/>
    </row>
    <row r="46" spans="12:15">
      <c r="L46" s="47"/>
      <c r="M46" s="47"/>
      <c r="N46" s="47"/>
      <c r="O46" s="47"/>
    </row>
    <row r="47" spans="12:15">
      <c r="L47" s="47"/>
      <c r="M47" s="47"/>
      <c r="N47" s="47"/>
      <c r="O47" s="47"/>
    </row>
    <row r="48" spans="12:15">
      <c r="L48" s="47"/>
      <c r="M48" s="47"/>
      <c r="N48" s="47"/>
      <c r="O48" s="47"/>
    </row>
    <row r="49" spans="12:15">
      <c r="L49" s="47"/>
      <c r="M49" s="47"/>
      <c r="N49" s="47"/>
      <c r="O49" s="47"/>
    </row>
    <row r="50" spans="12:15">
      <c r="L50" s="47"/>
      <c r="M50" s="47"/>
      <c r="N50" s="47"/>
      <c r="O50" s="47"/>
    </row>
    <row r="51" spans="12:15">
      <c r="L51" s="47"/>
      <c r="M51" s="47"/>
      <c r="N51" s="47"/>
      <c r="O51" s="47"/>
    </row>
    <row r="52" spans="12:15">
      <c r="L52" s="47"/>
      <c r="M52" s="47"/>
      <c r="N52" s="47"/>
      <c r="O52" s="47"/>
    </row>
    <row r="53" spans="12:15">
      <c r="L53" s="47"/>
      <c r="M53" s="47"/>
      <c r="N53" s="47"/>
      <c r="O53" s="47"/>
    </row>
    <row r="54" spans="12:15">
      <c r="L54" s="47"/>
      <c r="M54" s="47"/>
      <c r="N54" s="47"/>
      <c r="O54" s="47"/>
    </row>
    <row r="55" spans="12:15">
      <c r="L55" s="47"/>
      <c r="M55" s="47"/>
      <c r="N55" s="47"/>
      <c r="O55" s="47"/>
    </row>
    <row r="56" spans="12:15">
      <c r="L56" s="47"/>
      <c r="M56" s="47"/>
      <c r="N56" s="47"/>
      <c r="O56" s="47"/>
    </row>
    <row r="57" spans="12:15">
      <c r="L57" s="47"/>
      <c r="M57" s="47"/>
      <c r="N57" s="47"/>
      <c r="O57" s="47"/>
    </row>
    <row r="58" spans="12:15">
      <c r="L58" s="47"/>
      <c r="M58" s="47"/>
      <c r="N58" s="47"/>
      <c r="O58" s="47"/>
    </row>
    <row r="59" spans="12:15">
      <c r="L59" s="47"/>
      <c r="M59" s="47"/>
      <c r="N59" s="47"/>
      <c r="O59" s="47"/>
    </row>
    <row r="60" spans="12:15">
      <c r="L60" s="47"/>
      <c r="M60" s="47"/>
      <c r="N60" s="47"/>
      <c r="O60" s="47"/>
    </row>
    <row r="61" spans="12:15">
      <c r="L61" s="47"/>
      <c r="M61" s="47"/>
      <c r="N61" s="47"/>
      <c r="O61" s="47"/>
    </row>
    <row r="62" spans="12:15">
      <c r="L62" s="47"/>
      <c r="M62" s="47"/>
      <c r="N62" s="47"/>
      <c r="O62" s="47"/>
    </row>
    <row r="63" spans="12:15" ht="28.5" customHeight="1"/>
  </sheetData>
  <mergeCells count="5">
    <mergeCell ref="B2:B4"/>
    <mergeCell ref="C2:H2"/>
    <mergeCell ref="C3:D3"/>
    <mergeCell ref="E3:F3"/>
    <mergeCell ref="G3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49BA0-C752-40AC-B0FA-8F617D1CBA8A}">
  <dimension ref="A1:L10"/>
  <sheetViews>
    <sheetView topLeftCell="A16" workbookViewId="0">
      <selection activeCell="I10" sqref="I10"/>
    </sheetView>
  </sheetViews>
  <sheetFormatPr defaultColWidth="11" defaultRowHeight="14.4"/>
  <cols>
    <col min="1" max="1" width="21.59765625" style="81" customWidth="1"/>
    <col min="2" max="6" width="11.09765625" style="81" customWidth="1"/>
    <col min="7" max="16384" width="11" style="81"/>
  </cols>
  <sheetData>
    <row r="1" spans="1:12" ht="15.6">
      <c r="A1" s="332" t="s">
        <v>466</v>
      </c>
      <c r="B1"/>
      <c r="C1"/>
      <c r="D1"/>
      <c r="E1"/>
      <c r="F1"/>
      <c r="G1"/>
      <c r="H1"/>
      <c r="I1"/>
      <c r="J1"/>
      <c r="K1"/>
      <c r="L1"/>
    </row>
    <row r="2" spans="1:12" ht="15.6">
      <c r="A2" s="333" t="s">
        <v>19</v>
      </c>
      <c r="B2" s="334">
        <v>2017</v>
      </c>
      <c r="C2" s="334">
        <v>2018</v>
      </c>
      <c r="D2" s="334">
        <v>2019</v>
      </c>
      <c r="E2" s="334">
        <v>2020</v>
      </c>
      <c r="F2" s="334">
        <v>2021</v>
      </c>
      <c r="G2"/>
      <c r="H2"/>
      <c r="I2"/>
      <c r="J2"/>
      <c r="K2"/>
      <c r="L2"/>
    </row>
    <row r="3" spans="1:12" ht="15.6">
      <c r="A3" s="335" t="s">
        <v>119</v>
      </c>
      <c r="B3" s="336">
        <v>250</v>
      </c>
      <c r="C3" s="336">
        <v>250</v>
      </c>
      <c r="D3" s="336">
        <v>250</v>
      </c>
      <c r="E3" s="336">
        <v>250</v>
      </c>
      <c r="F3" s="336">
        <v>250</v>
      </c>
      <c r="G3"/>
      <c r="H3" s="311" t="s">
        <v>127</v>
      </c>
      <c r="I3"/>
      <c r="J3"/>
      <c r="K3"/>
      <c r="L3"/>
    </row>
    <row r="4" spans="1:12" ht="15.6">
      <c r="A4" s="337" t="s">
        <v>2</v>
      </c>
      <c r="B4" s="338">
        <v>348</v>
      </c>
      <c r="C4" s="338">
        <v>348</v>
      </c>
      <c r="D4" s="339">
        <v>348</v>
      </c>
      <c r="E4" s="339">
        <v>348</v>
      </c>
      <c r="F4" s="339">
        <v>348</v>
      </c>
      <c r="G4"/>
      <c r="H4" s="311" t="s">
        <v>412</v>
      </c>
      <c r="I4"/>
      <c r="J4"/>
      <c r="K4"/>
      <c r="L4"/>
    </row>
    <row r="5" spans="1:12" ht="15.6">
      <c r="A5" s="337" t="s">
        <v>0</v>
      </c>
      <c r="B5" s="338">
        <v>299</v>
      </c>
      <c r="C5" s="338">
        <v>299</v>
      </c>
      <c r="D5" s="339">
        <v>299</v>
      </c>
      <c r="E5" s="339">
        <v>349</v>
      </c>
      <c r="F5" s="339">
        <v>349</v>
      </c>
      <c r="G5"/>
      <c r="H5" s="311" t="s">
        <v>289</v>
      </c>
      <c r="I5"/>
      <c r="J5"/>
      <c r="K5"/>
      <c r="L5" s="311" t="s">
        <v>413</v>
      </c>
    </row>
    <row r="6" spans="1:12" ht="15.6">
      <c r="A6" s="337" t="s">
        <v>1</v>
      </c>
      <c r="B6" s="338">
        <v>199</v>
      </c>
      <c r="C6" s="338">
        <v>199</v>
      </c>
      <c r="D6" s="339">
        <v>199</v>
      </c>
      <c r="E6" s="339">
        <v>199</v>
      </c>
      <c r="F6" s="339">
        <v>199</v>
      </c>
      <c r="G6"/>
      <c r="H6" s="311" t="s">
        <v>414</v>
      </c>
      <c r="I6"/>
      <c r="J6"/>
      <c r="K6"/>
      <c r="L6" s="311" t="s">
        <v>415</v>
      </c>
    </row>
    <row r="7" spans="1:12">
      <c r="A7" s="88"/>
      <c r="B7" s="88"/>
      <c r="C7" s="89"/>
      <c r="D7" s="88"/>
      <c r="E7" s="88"/>
      <c r="F7" s="88"/>
      <c r="G7" s="88"/>
      <c r="H7" s="88"/>
      <c r="I7" s="88"/>
      <c r="J7" s="88"/>
      <c r="K7" s="88"/>
      <c r="L7" s="88"/>
    </row>
    <row r="8" spans="1:12">
      <c r="A8" s="90"/>
      <c r="B8" s="91"/>
      <c r="C8" s="91"/>
      <c r="D8" s="91"/>
      <c r="E8" s="91"/>
      <c r="F8" s="91"/>
      <c r="G8" s="88"/>
      <c r="H8" s="90"/>
      <c r="I8" s="88"/>
      <c r="J8" s="88"/>
      <c r="K8" s="88"/>
      <c r="L8" s="88"/>
    </row>
    <row r="9" spans="1:12">
      <c r="A9" s="88"/>
      <c r="B9" s="92"/>
      <c r="C9" s="88"/>
      <c r="D9" s="88"/>
      <c r="E9" s="88"/>
      <c r="F9" s="88"/>
      <c r="G9" s="88"/>
      <c r="H9" s="88"/>
      <c r="I9" s="88"/>
      <c r="J9" s="88"/>
      <c r="K9" s="88"/>
      <c r="L9" s="88"/>
    </row>
    <row r="10" spans="1:12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EAC9-0A42-4E53-9C29-09F2DA6FA16B}">
  <dimension ref="A1:K19"/>
  <sheetViews>
    <sheetView workbookViewId="0">
      <selection activeCell="I20" sqref="I20"/>
    </sheetView>
  </sheetViews>
  <sheetFormatPr defaultRowHeight="15.6"/>
  <cols>
    <col min="1" max="1" width="12" customWidth="1"/>
    <col min="4" max="4" width="20.69921875" customWidth="1"/>
  </cols>
  <sheetData>
    <row r="1" spans="1:11" ht="16.2" thickBot="1">
      <c r="K1" s="340"/>
    </row>
    <row r="2" spans="1:11" ht="16.2" thickBot="1">
      <c r="E2" s="341">
        <v>2016</v>
      </c>
      <c r="F2" s="378">
        <v>2017</v>
      </c>
      <c r="G2" s="342">
        <v>2018</v>
      </c>
      <c r="H2" s="343">
        <v>2019</v>
      </c>
      <c r="I2" s="344">
        <v>2020</v>
      </c>
      <c r="J2" s="377">
        <v>2021</v>
      </c>
      <c r="K2" s="379"/>
    </row>
    <row r="3" spans="1:11">
      <c r="A3" s="515"/>
      <c r="B3" s="516" t="s">
        <v>38</v>
      </c>
      <c r="C3" s="517"/>
      <c r="D3" s="518"/>
      <c r="E3" s="345">
        <v>1.28</v>
      </c>
      <c r="F3" s="345">
        <v>1.27</v>
      </c>
      <c r="G3" s="345">
        <v>1.1299999999999999</v>
      </c>
      <c r="H3" s="346">
        <v>0.98</v>
      </c>
      <c r="I3" s="347">
        <v>1.05</v>
      </c>
      <c r="J3" s="374">
        <v>1.0666922630778937</v>
      </c>
      <c r="K3" s="65"/>
    </row>
    <row r="4" spans="1:11" ht="16.2" thickBot="1">
      <c r="A4" s="515"/>
      <c r="B4" s="519" t="s">
        <v>39</v>
      </c>
      <c r="C4" s="520"/>
      <c r="D4" s="521"/>
      <c r="E4" s="348">
        <v>0.35</v>
      </c>
      <c r="F4" s="348">
        <v>0.16</v>
      </c>
      <c r="G4" s="348">
        <v>0.19</v>
      </c>
      <c r="H4" s="349">
        <v>0.33</v>
      </c>
      <c r="I4" s="350">
        <v>0.25</v>
      </c>
      <c r="J4" s="375">
        <v>0.23501397843543273</v>
      </c>
      <c r="K4" s="241"/>
    </row>
    <row r="5" spans="1:11" ht="16.2" thickBot="1">
      <c r="A5" s="515"/>
      <c r="B5" s="522" t="s">
        <v>40</v>
      </c>
      <c r="C5" s="523"/>
      <c r="D5" s="524"/>
      <c r="E5" s="351">
        <v>0.81</v>
      </c>
      <c r="F5" s="351">
        <v>0.67</v>
      </c>
      <c r="G5" s="351">
        <v>0.64</v>
      </c>
      <c r="H5" s="352">
        <v>0.61</v>
      </c>
      <c r="I5" s="353">
        <v>0.56999999999999995</v>
      </c>
      <c r="J5" s="376">
        <v>0.57238207275859776</v>
      </c>
      <c r="K5" s="241"/>
    </row>
    <row r="6" spans="1:11">
      <c r="B6" s="373"/>
      <c r="C6" s="354"/>
      <c r="D6" s="354"/>
      <c r="E6" s="354"/>
      <c r="F6" s="372"/>
      <c r="G6" s="354"/>
      <c r="H6" s="354"/>
      <c r="I6" s="354"/>
      <c r="J6" s="372"/>
      <c r="K6" s="355"/>
    </row>
    <row r="7" spans="1:11">
      <c r="D7" s="10" t="s">
        <v>47</v>
      </c>
    </row>
    <row r="19" ht="15" customHeight="1"/>
  </sheetData>
  <mergeCells count="4">
    <mergeCell ref="A3:A5"/>
    <mergeCell ref="B3:D3"/>
    <mergeCell ref="B4:D4"/>
    <mergeCell ref="B5:D5"/>
  </mergeCells>
  <conditionalFormatting sqref="K3:K5">
    <cfRule type="cellIs" dxfId="4" priority="3" operator="lessThan">
      <formula>0</formula>
    </cfRule>
    <cfRule type="cellIs" dxfId="3" priority="4" operator="greaterThan">
      <formula>0</formula>
    </cfRule>
  </conditionalFormatting>
  <conditionalFormatting sqref="K6">
    <cfRule type="cellIs" dxfId="2" priority="1" operator="lessThan">
      <formula>0</formula>
    </cfRule>
    <cfRule type="cellIs" dxfId="1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4:I27"/>
  <sheetViews>
    <sheetView topLeftCell="C37" zoomScaleNormal="100" workbookViewId="0">
      <selection activeCell="B27" sqref="B27:D27"/>
    </sheetView>
  </sheetViews>
  <sheetFormatPr defaultColWidth="11" defaultRowHeight="15.6"/>
  <cols>
    <col min="3" max="3" width="17.59765625" customWidth="1"/>
    <col min="4" max="4" width="17.69921875" customWidth="1"/>
  </cols>
  <sheetData>
    <row r="4" spans="2:4">
      <c r="B4" s="356"/>
      <c r="C4" s="356"/>
      <c r="D4" s="357" t="s">
        <v>4</v>
      </c>
    </row>
    <row r="5" spans="2:4">
      <c r="B5" s="358" t="s">
        <v>20</v>
      </c>
      <c r="C5" s="359"/>
      <c r="D5" s="360">
        <v>404</v>
      </c>
    </row>
    <row r="6" spans="2:4">
      <c r="B6" s="358" t="s">
        <v>21</v>
      </c>
      <c r="C6" s="361">
        <v>42369</v>
      </c>
      <c r="D6" s="360">
        <v>757</v>
      </c>
    </row>
    <row r="7" spans="2:4">
      <c r="B7" s="358" t="s">
        <v>22</v>
      </c>
      <c r="C7" s="361"/>
      <c r="D7" s="360">
        <v>858</v>
      </c>
    </row>
    <row r="8" spans="2:4">
      <c r="B8" s="358" t="s">
        <v>21</v>
      </c>
      <c r="C8" s="359"/>
      <c r="D8" s="360">
        <v>757</v>
      </c>
    </row>
    <row r="9" spans="2:4">
      <c r="B9" s="358" t="s">
        <v>23</v>
      </c>
      <c r="C9" s="361">
        <v>42735</v>
      </c>
      <c r="D9" s="360">
        <v>858</v>
      </c>
    </row>
    <row r="10" spans="2:4">
      <c r="B10" s="358" t="s">
        <v>24</v>
      </c>
      <c r="C10" s="361"/>
      <c r="D10" s="360">
        <v>959</v>
      </c>
    </row>
    <row r="11" spans="2:4">
      <c r="B11" s="358" t="s">
        <v>21</v>
      </c>
      <c r="C11" s="359"/>
      <c r="D11" s="360">
        <v>649</v>
      </c>
    </row>
    <row r="12" spans="2:4">
      <c r="B12" s="358" t="s">
        <v>23</v>
      </c>
      <c r="C12" s="361">
        <v>43100</v>
      </c>
      <c r="D12" s="360">
        <v>699</v>
      </c>
    </row>
    <row r="13" spans="2:4">
      <c r="B13" s="358" t="s">
        <v>5</v>
      </c>
      <c r="C13" s="361"/>
      <c r="D13" s="360">
        <v>799</v>
      </c>
    </row>
    <row r="14" spans="2:4">
      <c r="B14" s="358" t="s">
        <v>21</v>
      </c>
      <c r="C14" s="362"/>
      <c r="D14" s="360">
        <v>649</v>
      </c>
    </row>
    <row r="15" spans="2:4">
      <c r="B15" s="358" t="s">
        <v>23</v>
      </c>
      <c r="C15" s="362">
        <v>43465</v>
      </c>
      <c r="D15" s="360">
        <v>699</v>
      </c>
    </row>
    <row r="16" spans="2:4">
      <c r="B16" s="358" t="s">
        <v>5</v>
      </c>
      <c r="C16" s="363"/>
      <c r="D16" s="360">
        <v>799</v>
      </c>
    </row>
    <row r="17" spans="2:9">
      <c r="B17" s="358" t="s">
        <v>21</v>
      </c>
      <c r="C17" s="363"/>
      <c r="D17" s="360">
        <v>399</v>
      </c>
      <c r="I17" s="67"/>
    </row>
    <row r="18" spans="2:9">
      <c r="B18" s="358" t="s">
        <v>5</v>
      </c>
      <c r="C18" s="363">
        <v>43830</v>
      </c>
      <c r="D18" s="360">
        <v>599</v>
      </c>
    </row>
    <row r="19" spans="2:9">
      <c r="B19" s="358" t="s">
        <v>25</v>
      </c>
      <c r="C19" s="363"/>
      <c r="D19" s="360">
        <v>799</v>
      </c>
    </row>
    <row r="20" spans="2:9">
      <c r="B20" s="358" t="s">
        <v>21</v>
      </c>
      <c r="C20" s="363"/>
      <c r="D20" s="360">
        <v>399</v>
      </c>
    </row>
    <row r="21" spans="2:9">
      <c r="B21" s="358" t="s">
        <v>5</v>
      </c>
      <c r="C21" s="363">
        <v>44196</v>
      </c>
      <c r="D21" s="360">
        <v>599</v>
      </c>
    </row>
    <row r="22" spans="2:9">
      <c r="B22" s="358" t="s">
        <v>25</v>
      </c>
      <c r="C22" s="363"/>
      <c r="D22" s="360">
        <v>799</v>
      </c>
    </row>
    <row r="23" spans="2:9">
      <c r="B23" s="358" t="s">
        <v>21</v>
      </c>
      <c r="C23" s="363"/>
      <c r="D23" s="360">
        <v>399</v>
      </c>
    </row>
    <row r="24" spans="2:9">
      <c r="B24" s="358" t="s">
        <v>5</v>
      </c>
      <c r="C24" s="363">
        <v>44561</v>
      </c>
      <c r="D24" s="360">
        <v>599</v>
      </c>
    </row>
    <row r="25" spans="2:9">
      <c r="B25" s="358" t="s">
        <v>25</v>
      </c>
      <c r="C25" s="363"/>
      <c r="D25" s="360">
        <v>799</v>
      </c>
    </row>
    <row r="27" spans="2:9">
      <c r="B27" s="93" t="s">
        <v>290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A6EED-01BC-46DB-83A4-7E65D4397DB9}">
  <dimension ref="B4:H27"/>
  <sheetViews>
    <sheetView topLeftCell="C25" workbookViewId="0">
      <selection activeCell="B27" sqref="B27:E27"/>
    </sheetView>
  </sheetViews>
  <sheetFormatPr defaultColWidth="11" defaultRowHeight="15.6"/>
  <cols>
    <col min="3" max="3" width="17.59765625" customWidth="1"/>
    <col min="4" max="4" width="17.69921875" customWidth="1"/>
    <col min="6" max="6" width="12.69921875" customWidth="1"/>
    <col min="7" max="7" width="13.5" customWidth="1"/>
  </cols>
  <sheetData>
    <row r="4" spans="2:8">
      <c r="B4" s="356"/>
      <c r="C4" s="356"/>
      <c r="D4" s="357" t="s">
        <v>4</v>
      </c>
    </row>
    <row r="5" spans="2:8">
      <c r="B5" s="358" t="s">
        <v>26</v>
      </c>
      <c r="C5" s="359"/>
      <c r="D5" s="360">
        <v>799</v>
      </c>
      <c r="F5" s="7"/>
      <c r="G5" s="7"/>
      <c r="H5" s="7"/>
    </row>
    <row r="6" spans="2:8">
      <c r="B6" s="358" t="s">
        <v>21</v>
      </c>
      <c r="C6" s="361">
        <v>42369</v>
      </c>
      <c r="D6" s="360">
        <v>705</v>
      </c>
      <c r="F6" s="7"/>
      <c r="G6" s="7"/>
      <c r="H6" s="7"/>
    </row>
    <row r="7" spans="2:8">
      <c r="B7" s="358" t="s">
        <v>22</v>
      </c>
      <c r="C7" s="361"/>
      <c r="D7" s="360">
        <v>799</v>
      </c>
      <c r="F7" s="7"/>
      <c r="G7" s="7"/>
      <c r="H7" s="7"/>
    </row>
    <row r="8" spans="2:8">
      <c r="B8" s="358" t="s">
        <v>26</v>
      </c>
      <c r="C8" s="359"/>
      <c r="D8" s="360">
        <v>799</v>
      </c>
      <c r="F8" s="7"/>
      <c r="G8" s="7"/>
      <c r="H8" s="7"/>
    </row>
    <row r="9" spans="2:8">
      <c r="B9" s="358" t="s">
        <v>21</v>
      </c>
      <c r="C9" s="361">
        <v>42735</v>
      </c>
      <c r="D9" s="360">
        <v>705</v>
      </c>
      <c r="F9" s="7"/>
      <c r="G9" s="7"/>
      <c r="H9" s="7"/>
    </row>
    <row r="10" spans="2:8">
      <c r="B10" s="358" t="s">
        <v>23</v>
      </c>
      <c r="C10" s="361"/>
      <c r="D10" s="360">
        <v>799</v>
      </c>
      <c r="F10" s="240"/>
      <c r="G10" s="240"/>
      <c r="H10" s="241"/>
    </row>
    <row r="11" spans="2:8">
      <c r="B11" s="358" t="s">
        <v>26</v>
      </c>
      <c r="C11" s="359"/>
      <c r="D11" s="360">
        <v>799</v>
      </c>
    </row>
    <row r="12" spans="2:8">
      <c r="B12" s="358" t="s">
        <v>21</v>
      </c>
      <c r="C12" s="361">
        <v>43100</v>
      </c>
      <c r="D12" s="360">
        <v>705</v>
      </c>
    </row>
    <row r="13" spans="2:8">
      <c r="B13" s="358" t="s">
        <v>23</v>
      </c>
      <c r="C13" s="361"/>
      <c r="D13" s="360">
        <v>799</v>
      </c>
    </row>
    <row r="14" spans="2:8">
      <c r="B14" s="358" t="s">
        <v>21</v>
      </c>
      <c r="C14" s="362"/>
      <c r="D14" s="360">
        <v>399</v>
      </c>
    </row>
    <row r="15" spans="2:8">
      <c r="B15" s="358" t="s">
        <v>5</v>
      </c>
      <c r="C15" s="362">
        <v>43465</v>
      </c>
      <c r="D15" s="360">
        <v>599</v>
      </c>
    </row>
    <row r="16" spans="2:8">
      <c r="B16" s="358" t="s">
        <v>25</v>
      </c>
      <c r="C16" s="363"/>
      <c r="D16" s="360">
        <v>799</v>
      </c>
    </row>
    <row r="17" spans="2:4">
      <c r="B17" s="358" t="s">
        <v>21</v>
      </c>
      <c r="C17" s="363"/>
      <c r="D17" s="360">
        <v>399</v>
      </c>
    </row>
    <row r="18" spans="2:4">
      <c r="B18" s="358" t="s">
        <v>5</v>
      </c>
      <c r="C18" s="363">
        <v>43830</v>
      </c>
      <c r="D18" s="360">
        <v>599</v>
      </c>
    </row>
    <row r="19" spans="2:4">
      <c r="B19" s="358" t="s">
        <v>25</v>
      </c>
      <c r="C19" s="363"/>
      <c r="D19" s="360">
        <v>799</v>
      </c>
    </row>
    <row r="20" spans="2:4">
      <c r="B20" s="358" t="s">
        <v>21</v>
      </c>
      <c r="C20" s="363"/>
      <c r="D20" s="360">
        <v>399</v>
      </c>
    </row>
    <row r="21" spans="2:4">
      <c r="B21" s="358" t="s">
        <v>5</v>
      </c>
      <c r="C21" s="363">
        <v>44196</v>
      </c>
      <c r="D21" s="360">
        <v>599</v>
      </c>
    </row>
    <row r="22" spans="2:4">
      <c r="B22" s="358" t="s">
        <v>25</v>
      </c>
      <c r="C22" s="363"/>
      <c r="D22" s="360">
        <v>799</v>
      </c>
    </row>
    <row r="23" spans="2:4">
      <c r="B23" s="358" t="s">
        <v>21</v>
      </c>
      <c r="C23" s="363"/>
      <c r="D23" s="360">
        <v>399</v>
      </c>
    </row>
    <row r="24" spans="2:4">
      <c r="B24" s="358" t="s">
        <v>5</v>
      </c>
      <c r="C24" s="363">
        <v>44561</v>
      </c>
      <c r="D24" s="360">
        <v>599</v>
      </c>
    </row>
    <row r="25" spans="2:4">
      <c r="B25" s="358" t="s">
        <v>25</v>
      </c>
      <c r="C25" s="363"/>
      <c r="D25" s="360">
        <v>599</v>
      </c>
    </row>
    <row r="27" spans="2:4">
      <c r="B27" s="93" t="s">
        <v>417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UsrHvt4FHXgQTFp5Wgq6IuQ0gdQDga0qEyCsh1ubAV8=</DigestValue>
    </Reference>
    <Reference Type="http://www.w3.org/2000/09/xmldsig#Object" URI="#idOfficeObject">
      <DigestMethod Algorithm="http://www.w3.org/2001/04/xmlenc#sha256"/>
      <DigestValue>m9DWqoD1lO6JB8iHQKdRG/4AktFlZelIUrc3zzIq/34=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Y4RiWu280VygP2AyVc4ipLY06ijIJRAjDK6jT1QyEoo=</DigestValue>
    </Reference>
  </SignedInfo>
  <SignatureValue>cH8JsOdFl6Hr21zeiCV9vuwURCo7xPkYD9KHjqL2EdteSeSrspb6g0JJSnHzc4ToLy9N4nP2fmVy
9qJxkedUQ/vBjvKh2dV4RY/HtuNFVMJlLRImn773iU1T2n1vkxsWfl29BOvQZlHLvJ0eLPUorCF0
3mTPOnFnTZVwrg7biAfoF/dLwL4Xzz34CtZZZBiog9Uq9AZHDEva/bJIz37b813bsO+UOUbVwvGW
jpIez7nsjYcOS0JxmG4gO0HfHKtaiJJbePzlKGK/Z0v7egUMizT44nJpYAeyjQs5FXL42a2fxxqx
71Lu50XBjC5UGaSiJaMazHN0MoXr4KjYsr5jkQ==</SignatureValue>
  <KeyInfo>
    <X509Data>
      <X509Certificate>MIIGyDCCBLCgAwIBAgITJgAABxw9PRaATrByHwAAAAAHHDANBgkqhkiG9w0BAQsFADAsMQswCQYDVQQGEwJDWjEMMAoGA1UEChMDQ1RVMQ8wDQYDVQQDEwZDVFUgQ0EwHhcNMjEwOTIwMDU0OTA1WhcNMjMwOTIwMDU0OTA1WjAUMRIwEAYDVQQDEwlQb2RhdGVsbmEwggEiMA0GCSqGSIb3DQEBAQUAA4IBDwAwggEKAoIBAQCuA5l0ora5Z/oqXot2PJv2enIoEybQueFaRG/daJ9DDCNQGIJBN/zxJ5oXYESzV0VXquD/zK6fO7hdQiv7YtKjBs4xsEPJdy6Ykg3tCgV87Zh9pcJfyxE6CbbT2DcCFBRo9CfBCTgPRxD4FIqlcn/VnLGWlNDYOLF+E3eKvT779iIOHxcBG5a1XBGQKVwZde4hnn936NPVybR9oFl2Y5rA/MnG1ev01Ob7jF9VW2fWdQrc8TqLDCTE7LUcpQ8YHfDbr52Nxqu8KzbVhkp7TJunYaV6GbK4/8k3FbmbAuxKt5HhiDzFz7CArHj1NZmkSzlDSwuS/g3K8yjrY/Lz/wgFAgMBAAGjggL5MIIC9TA+BgkrBgEEAYI3FQcEMTAvBicrBgEEAYI3FQiGm78Dgbj6b4GVnSKE265ygufdDIFWhfKwaYSbhDoCAWUCAQAwEwYDVR0lBAwwCgYIKwYBBQUHAwIwDgYDVR0PAQH/BAQDAgbAMBsGCSsGAQQBgjcVCgQOMAwwCgYIKwYBBQUHAwIwHQYDVR0OBBYEFJnetjilOdID9bmMzyg3iomljlXcMB8GA1UdIwQYMBaAFHQ5l3VwbaWl44yQdzQFTML1WoC8MIH2BgNVHR8Ege4wgeswgeiggeWggeKGgatsZGFwOi8vL0NOPUNUVSUyMENBLENOPXNydi1jYTAxLENOPUNEUCxDTj1QdWJsaWMlMjBLZXklMjBTZXJ2aWNlcyxDTj1TZXJ2aWNlcyxDTj1Db25maWd1cmF0aW9uLERDPWN0dSxEQz1jej9jZXJ0aWZpY2F0ZVJldm9jYXRpb25MaXN0P2Jhc2U/b2JqZWN0Q2xhc3M9Y1JMRGlzdHJpYnV0aW9uUG9pbnSGMmh0dHA6Ly9zcnYtY2EwMS5jdHUyMDA4LmN6L0NlcnRFbnJvbGwvQ1RVJTIwQ0EuY3JsMIIBCQYIKwYBBQUHAQEEgfwwgfkwgaIGCCsGAQUFBzAChoGVbGRhcDovLy9DTj1DVFUlMjBDQSxDTj1BSUEsQ049UHVibGljJTIwS2V5JTIwU2VydmljZXMsQ049U2VydmljZXMsQ049Q29uZmlndXJhdGlvbixEQz1jdHUsREM9Y3o/Y0FDZXJ0aWZpY2F0ZT9iYXNlP29iamVjdENsYXNzPWNlcnRpZmljYXRpb25BdXRob3JpdHkwUgYIKwYBBQUHMAKGRmh0dHA6Ly9zcnYtY2EwMS5jdHUyMDA4LmN6L0NlcnRFbnJvbGwvc3J2LWNhMDEuY3R1MjAwOC5jel9DVFUlMjBDQS5jcnQwKwYDVR0RBCQwIqAgBgorBgEEAYI3FAIDoBIMEHBvZGF0ZWxuYUBjdHUuY3owDQYJKoZIhvcNAQELBQADggIBAAesWQPRXbZcqh3aVnalqKvK3WvCIvWcabMeDH/Hc9y/vXtjtutH7Wu8hAORa7jyb3Fu/Heg0aEehIOwG5moMJVcacR8GdmimctGVBxR6O2R8OHLnFptF71mQ9wAyWwWNKGsQj39F0sSL26QjW7sFVmd4wONFiLlvJ3YmB9glYtzcMsIbI4rCln3QzH/ABgwsyI92q3J/fHDZQL78Sg3z+Z/TTW8/4iIxIV/wjX2DKbFN/0N8GXPG7sQPSnjHKpUHg1UvAQ1sQ6GW6gizK+FqD832W1atMBiHrfZPYAU7cpzBkq2Mr16oYiMPYtThgpmm7RnLwVLClklbk2p3xeomSliJMCqc9IQ5iSmdRc89LUXalflz2+4h4cdA9sFt+MSrlp1CMaRcS+4IMROxi6FLFRq280QV/0l5SPkMC88/HdYpSZ/YjAkzNjpnwFuphQY+nKOrui4cpqJf9Mg+DkWrKNC16XXU3ns1GnZQ/HIfHokNJyruiUUlwh7qXkMDB7Nz1zRRjh42p4mQigB0/LtRI/wDjdZ4RtIqFzMmSJrQgjBYB9lxxovmP906CbI+asS3QGm5l2MSJ4CB4SiXi+3AF5d4baA6vzPXAxESxDVmm7mMlzEZK9XcVco2NMNiDHymcWtoFRLOi0yp646gz6LgiGe6mIYnOYzTmpkh6OoIC73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61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6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lahvhbgM4zrNoi+LvWTKGRy0q8dazFEPOEVnKnbDcoA=</DigestValue>
      </Reference>
      <Reference URI="/xl/calcChain.xml?ContentType=application/vnd.openxmlformats-officedocument.spreadsheetml.calcChain+xml">
        <DigestMethod Algorithm="http://www.w3.org/2001/04/xmlenc#sha256"/>
        <DigestValue>X69iejm7NF/guhIDEZXzROLWv/7mRKx6S0uVR2G0rWo=</DigestValue>
      </Reference>
      <Reference URI="/xl/charts/_rels/char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lOqlUh+tv4rE6ncGyKiHzBpXz032ICMTPSXgoxZQQMM=</DigestValue>
      </Reference>
      <Reference URI="/xl/charts/_rels/char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jT4s3ZpEQdELxg3inlPaSLBZ+XN+hIJTVav97AQyHgA=</DigestValue>
      </Reference>
      <Reference URI="/xl/charts/_rels/char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F5EuYyymdfku2MuX1ux/TPRm4gOvvkl0cq1C9qJl6aU=</DigestValue>
      </Reference>
      <Reference URI="/xl/charts/_rels/char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fzhSziNmpl8e/33heiATE6EiPpahOtu1BjnCR7vzMj0=</DigestValue>
      </Reference>
      <Reference URI="/xl/charts/_rels/char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RTo7TPYLdYD2ce1NC3TgaePKeuerQhMSuFninINZqfA=</DigestValue>
      </Reference>
      <Reference URI="/xl/charts/_rels/char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UmmfO4umgiSKiXT3NsmTg8s0SsS7qYAW5SoC1Sm25Sg=</DigestValue>
      </Reference>
      <Reference URI="/xl/charts/_rels/char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6oxud9eGcO/ZAsnvLshDsJkHxslK1FZAKYvCNix7Wjs=</DigestValue>
      </Reference>
      <Reference URI="/xl/charts/_rels/char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7q/jbfBE02zzIg456DnALwqU3subQLSG/bAyPujYZnw=</DigestValue>
      </Reference>
      <Reference URI="/xl/charts/_rels/char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5UcfuiJpW6U7jAY/AfnAo2dWy1q7dVUpbQKvwAlpm/g=</DigestValue>
      </Reference>
      <Reference URI="/xl/charts/_rels/char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9Uku2vSmUK/35ui55AYBTXiFi9eSNBmxbgMx2kI+/Aw=</DigestValue>
      </Reference>
      <Reference URI="/xl/charts/_rels/char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Iz3GYUv0qQQJ2bNUE5AuLzPTsUy48YjnZ5rgAi1hM4s=</DigestValue>
      </Reference>
      <Reference URI="/xl/charts/_rels/char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ulT9Nv2GekgWNpLdXjR3owICB7Bju+mIv3Y6k+l8ajY=</DigestValue>
      </Reference>
      <Reference URI="/xl/charts/_rels/char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v/AoPcjUExPG9QlUn4mSnryMAfki8FNDIcUfiC0b5HI=</DigestValue>
      </Reference>
      <Reference URI="/xl/charts/_rels/char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tfGEhDN3FgexO1oQYhiOeatV0iMv/nEGLpTU5M+HKyw=</DigestValue>
      </Reference>
      <Reference URI="/xl/charts/_rels/char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_rels/char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XHm+SyMuWyc0PYTMh+UmevN+SfaQkq54T2GfWtMXzXg=</DigestValue>
      </Reference>
      <Reference URI="/xl/charts/_rels/char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8r7BslAI7Xsz1owiLi3ji1tFtRyviec7awO6evPZyC4=</DigestValue>
      </Reference>
      <Reference URI="/xl/charts/_rels/char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plvRVRQ/yDnrPaM4poJKNMgCPwaK325R9EATRNwJt4Y=</DigestValue>
      </Reference>
      <Reference URI="/xl/charts/_rels/char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f6dEwL9mjHLoSKyQSm7x4I0M+joaoK7ebzhr/m0EsMY=</DigestValue>
      </Reference>
      <Reference URI="/xl/charts/_rels/char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fxECfWJoZtRB5GlkbrsMXFS5GRiRCO8NZnyr5A0t/aE=</DigestValue>
      </Reference>
      <Reference URI="/xl/charts/_rels/char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R7DnW8/bHOEipbk2egqsnr48lUgN3HohoExGgFKde3Y=</DigestValue>
      </Reference>
      <Reference URI="/xl/charts/_rels/char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V6YiaBwBgP6DgXiHAkK305ZHdvgcI6nHl3TJE/u8Ixg=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faPv6L/OiNIEhtb2ZqJVapCl6Kmq6AnHDP+VqDqdChM=</DigestValue>
      </Reference>
      <Reference URI="/xl/charts/_rels/char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NdXLpKS5NyQ0QANTu4Fjv83xivPyDt6sOAvueKZ123I=</DigestValue>
      </Reference>
      <Reference URI="/xl/charts/_rels/char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A3Ik3Ay6NJGQ5GCGNaGNAJVY4HLk51+X6+b26W7mHYE=</DigestValue>
      </Reference>
      <Reference URI="/xl/charts/_rels/char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jvJhNu6hL3r10ZufzGO340EknEfPBm62+xCdeuLh8Y8=</DigestValue>
      </Reference>
      <Reference URI="/xl/charts/_rels/char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u8BIWG3lKiIyDS1//B/qrupip1yPj/JSDGGkCPwOVjM=</DigestValue>
      </Reference>
      <Reference URI="/xl/charts/_rels/char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shfkbR1cOklqCsYfAK9nCRlILGF+fSH2LcNPp5fKWWw=</DigestValue>
      </Reference>
      <Reference URI="/xl/charts/_rels/char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SoVUjKe/qeWlZPHA+9YdyMyNVNdenZUj6FN/Cve6CRE=</DigestValue>
      </Reference>
      <Reference URI="/xl/charts/_rels/char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QbCbyZ2Lo+ilXbJOHY+TE29MoN8AZAwQVAs8QABOcEM=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uSouah5KoY9T2aPkokvnhJWTz9oC7E9J3jvNntO/u2k=</DigestValue>
      </Reference>
      <Reference URI="/xl/charts/_rels/char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xLYclMPZH2SMUZOkKS1JEXMYJIyBbJaamBQct9TShLs=</DigestValue>
      </Reference>
      <Reference URI="/xl/charts/_rels/char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U9TVO/kq46venEEIWRe4kkGRDsoGHcYhHR7Kxo2eKo8=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YArmbIEM5Jgyxt7LoSlYJJs9TI2CSRCWi3CKHuSlwQ0=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EmNETrOkMlog3sk9fHiGKalVLHb7Y9VdGqdgbGZs1tg=</DigestValue>
      </Reference>
      <Reference URI="/xl/charts/_rels/char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4tdw2kfhmPswHvZqogJhtZGAY4Usjw+669I1KBPzLb0=</DigestValue>
      </Reference>
      <Reference URI="/xl/charts/chart1.xml?ContentType=application/vnd.openxmlformats-officedocument.drawingml.chart+xml">
        <DigestMethod Algorithm="http://www.w3.org/2001/04/xmlenc#sha256"/>
        <DigestValue>uaTiaV/04U3ErS6Ukk5wGO5yxc3+3OnIct9LKHUUlz8=</DigestValue>
      </Reference>
      <Reference URI="/xl/charts/chart10.xml?ContentType=application/vnd.openxmlformats-officedocument.drawingml.chart+xml">
        <DigestMethod Algorithm="http://www.w3.org/2001/04/xmlenc#sha256"/>
        <DigestValue>IwmE4OEC4GrJNh3OyRyqszb46hMsYLQgAZtpYDqAMi0=</DigestValue>
      </Reference>
      <Reference URI="/xl/charts/chart11.xml?ContentType=application/vnd.openxmlformats-officedocument.drawingml.chart+xml">
        <DigestMethod Algorithm="http://www.w3.org/2001/04/xmlenc#sha256"/>
        <DigestValue>/Rfgb+JU12NdoRoLQZiZaS6DIPxANCS3tqVHMbPcw0w=</DigestValue>
      </Reference>
      <Reference URI="/xl/charts/chart12.xml?ContentType=application/vnd.openxmlformats-officedocument.drawingml.chart+xml">
        <DigestMethod Algorithm="http://www.w3.org/2001/04/xmlenc#sha256"/>
        <DigestValue>Uc3k38GCkpVmvkrqY/0hbj6tn7PlSMkGb8w4lxqy5Oo=</DigestValue>
      </Reference>
      <Reference URI="/xl/charts/chart13.xml?ContentType=application/vnd.openxmlformats-officedocument.drawingml.chart+xml">
        <DigestMethod Algorithm="http://www.w3.org/2001/04/xmlenc#sha256"/>
        <DigestValue>ZFq3WYNj6h14jQnM9NA+P8YiDEWsU6rHnmKAtJ2fdYA=</DigestValue>
      </Reference>
      <Reference URI="/xl/charts/chart14.xml?ContentType=application/vnd.openxmlformats-officedocument.drawingml.chart+xml">
        <DigestMethod Algorithm="http://www.w3.org/2001/04/xmlenc#sha256"/>
        <DigestValue>/tjm1oHBjT6fPgeB2AkIFOT85FDQIjZPGFTIZvThx6Q=</DigestValue>
      </Reference>
      <Reference URI="/xl/charts/chart15.xml?ContentType=application/vnd.openxmlformats-officedocument.drawingml.chart+xml">
        <DigestMethod Algorithm="http://www.w3.org/2001/04/xmlenc#sha256"/>
        <DigestValue>tnbv5X6dswohYjwcTRQNSMPFcJiCXe872yZAmEEEQs8=</DigestValue>
      </Reference>
      <Reference URI="/xl/charts/chart16.xml?ContentType=application/vnd.openxmlformats-officedocument.drawingml.chart+xml">
        <DigestMethod Algorithm="http://www.w3.org/2001/04/xmlenc#sha256"/>
        <DigestValue>HpMFSsA2OUGMTj31qGY7sSh+YmFDRAdVU9aisNLpnEk=</DigestValue>
      </Reference>
      <Reference URI="/xl/charts/chart17.xml?ContentType=application/vnd.openxmlformats-officedocument.drawingml.chart+xml">
        <DigestMethod Algorithm="http://www.w3.org/2001/04/xmlenc#sha256"/>
        <DigestValue>OU8syiovjyyBcLd2kcizuRVOxdvOOhKYpLQKZClZzQc=</DigestValue>
      </Reference>
      <Reference URI="/xl/charts/chart18.xml?ContentType=application/vnd.openxmlformats-officedocument.drawingml.chart+xml">
        <DigestMethod Algorithm="http://www.w3.org/2001/04/xmlenc#sha256"/>
        <DigestValue>a4XL6Mc8jlhOQjpijCNyON+CnzUS5s0nzW2OVPUFSLM=</DigestValue>
      </Reference>
      <Reference URI="/xl/charts/chart19.xml?ContentType=application/vnd.openxmlformats-officedocument.drawingml.chart+xml">
        <DigestMethod Algorithm="http://www.w3.org/2001/04/xmlenc#sha256"/>
        <DigestValue>c3LGu5LMgYiLbeRafOS4xXGPbxXwichQBOqXZFHuMhw=</DigestValue>
      </Reference>
      <Reference URI="/xl/charts/chart2.xml?ContentType=application/vnd.openxmlformats-officedocument.drawingml.chart+xml">
        <DigestMethod Algorithm="http://www.w3.org/2001/04/xmlenc#sha256"/>
        <DigestValue>Qks4wkApjo20Yjn5Ffz0a6No9BNaok3GWW6PzoZSLA8=</DigestValue>
      </Reference>
      <Reference URI="/xl/charts/chart20.xml?ContentType=application/vnd.openxmlformats-officedocument.drawingml.chart+xml">
        <DigestMethod Algorithm="http://www.w3.org/2001/04/xmlenc#sha256"/>
        <DigestValue>6NRzDOAXO7dgWAYCCckDWKpxkTWmm7HAiedZpcQSi14=</DigestValue>
      </Reference>
      <Reference URI="/xl/charts/chart21.xml?ContentType=application/vnd.openxmlformats-officedocument.drawingml.chart+xml">
        <DigestMethod Algorithm="http://www.w3.org/2001/04/xmlenc#sha256"/>
        <DigestValue>/ISPcsx+B7YWw7DlgEV6f/x2mDDc1xxw6QFgmOgQnzU=</DigestValue>
      </Reference>
      <Reference URI="/xl/charts/chart22.xml?ContentType=application/vnd.openxmlformats-officedocument.drawingml.chart+xml">
        <DigestMethod Algorithm="http://www.w3.org/2001/04/xmlenc#sha256"/>
        <DigestValue>uIbrNblWm+pDN0r4grHLmusNE47CrbQgSDqp37Ut5EQ=</DigestValue>
      </Reference>
      <Reference URI="/xl/charts/chart23.xml?ContentType=application/vnd.openxmlformats-officedocument.drawingml.chart+xml">
        <DigestMethod Algorithm="http://www.w3.org/2001/04/xmlenc#sha256"/>
        <DigestValue>V9EIobzV2VehU2uVHyQQm6Xl3L7h6HIOOeiAN37OEVs=</DigestValue>
      </Reference>
      <Reference URI="/xl/charts/chart24.xml?ContentType=application/vnd.openxmlformats-officedocument.drawingml.chart+xml">
        <DigestMethod Algorithm="http://www.w3.org/2001/04/xmlenc#sha256"/>
        <DigestValue>dUTOCvcwrZl7AF4kUkuorB37hJF5TakIJTESbbsyob0=</DigestValue>
      </Reference>
      <Reference URI="/xl/charts/chart25.xml?ContentType=application/vnd.openxmlformats-officedocument.drawingml.chart+xml">
        <DigestMethod Algorithm="http://www.w3.org/2001/04/xmlenc#sha256"/>
        <DigestValue>2I1mD/4XuJeLS9vTMna7e7KJZSNRSCoqNNt1tyzwXic=</DigestValue>
      </Reference>
      <Reference URI="/xl/charts/chart26.xml?ContentType=application/vnd.openxmlformats-officedocument.drawingml.chart+xml">
        <DigestMethod Algorithm="http://www.w3.org/2001/04/xmlenc#sha256"/>
        <DigestValue>M0Gu58TP8xDDGfbCCP2NHUeS+bvv9KgCHc7cLjUNqAc=</DigestValue>
      </Reference>
      <Reference URI="/xl/charts/chart27.xml?ContentType=application/vnd.openxmlformats-officedocument.drawingml.chart+xml">
        <DigestMethod Algorithm="http://www.w3.org/2001/04/xmlenc#sha256"/>
        <DigestValue>8bf1TKKA1ApugmqPAbCZksihn2/B+4a5/wAKjMfum2I=</DigestValue>
      </Reference>
      <Reference URI="/xl/charts/chart28.xml?ContentType=application/vnd.openxmlformats-officedocument.drawingml.chart+xml">
        <DigestMethod Algorithm="http://www.w3.org/2001/04/xmlenc#sha256"/>
        <DigestValue>n89CECX/+hjhmHdZijvSP8Kjyb3/Wi3PE50pFvSiqZY=</DigestValue>
      </Reference>
      <Reference URI="/xl/charts/chart29.xml?ContentType=application/vnd.openxmlformats-officedocument.drawingml.chart+xml">
        <DigestMethod Algorithm="http://www.w3.org/2001/04/xmlenc#sha256"/>
        <DigestValue>fniTx8fgbziBrAbt0s2idRKYksARJQS5NNdEtidl91o=</DigestValue>
      </Reference>
      <Reference URI="/xl/charts/chart3.xml?ContentType=application/vnd.openxmlformats-officedocument.drawingml.chart+xml">
        <DigestMethod Algorithm="http://www.w3.org/2001/04/xmlenc#sha256"/>
        <DigestValue>ykUTJh9mDR1EMZ1z3TFuQhVNdh8W0uBao+E4qaYVdUE=</DigestValue>
      </Reference>
      <Reference URI="/xl/charts/chart30.xml?ContentType=application/vnd.openxmlformats-officedocument.drawingml.chart+xml">
        <DigestMethod Algorithm="http://www.w3.org/2001/04/xmlenc#sha256"/>
        <DigestValue>yfvVVUjNuhKLZgXvMDsr84GCIiI3ancbNPx46p+KJb8=</DigestValue>
      </Reference>
      <Reference URI="/xl/charts/chart31.xml?ContentType=application/vnd.openxmlformats-officedocument.drawingml.chart+xml">
        <DigestMethod Algorithm="http://www.w3.org/2001/04/xmlenc#sha256"/>
        <DigestValue>9zgwCYllqVJXPBa283duJ35p2Lg2wHGs9qLm7351dLc=</DigestValue>
      </Reference>
      <Reference URI="/xl/charts/chart32.xml?ContentType=application/vnd.openxmlformats-officedocument.drawingml.chart+xml">
        <DigestMethod Algorithm="http://www.w3.org/2001/04/xmlenc#sha256"/>
        <DigestValue>AOeIxu80TLMs9pSBHAlE47Fn3G2MgOii7w2MFlEr8Qw=</DigestValue>
      </Reference>
      <Reference URI="/xl/charts/chart33.xml?ContentType=application/vnd.openxmlformats-officedocument.drawingml.chart+xml">
        <DigestMethod Algorithm="http://www.w3.org/2001/04/xmlenc#sha256"/>
        <DigestValue>lXGOwQQpMIUwMvVFPXjVJ/yUIop+11YAwyt2TymZ+1k=</DigestValue>
      </Reference>
      <Reference URI="/xl/charts/chart34.xml?ContentType=application/vnd.openxmlformats-officedocument.drawingml.chart+xml">
        <DigestMethod Algorithm="http://www.w3.org/2001/04/xmlenc#sha256"/>
        <DigestValue>+ygmNIkmZ3ER5cMpS/o89XPOWbqk6/I0VrzPIbsUBwQ=</DigestValue>
      </Reference>
      <Reference URI="/xl/charts/chart35.xml?ContentType=application/vnd.openxmlformats-officedocument.drawingml.chart+xml">
        <DigestMethod Algorithm="http://www.w3.org/2001/04/xmlenc#sha256"/>
        <DigestValue>SVnKzmuXl0+niQMUGf55k0kG1ngFYPZsvxdvsmjE/Xk=</DigestValue>
      </Reference>
      <Reference URI="/xl/charts/chart36.xml?ContentType=application/vnd.openxmlformats-officedocument.drawingml.chart+xml">
        <DigestMethod Algorithm="http://www.w3.org/2001/04/xmlenc#sha256"/>
        <DigestValue>pMiuFgRS6+eFtprVQjl1Ms5TVwu0AMP6S/x3tPiQAKU=</DigestValue>
      </Reference>
      <Reference URI="/xl/charts/chart37.xml?ContentType=application/vnd.openxmlformats-officedocument.drawingml.chart+xml">
        <DigestMethod Algorithm="http://www.w3.org/2001/04/xmlenc#sha256"/>
        <DigestValue>OSTrhM5ENuuPZOH/SQ6Z1mhGaEEze4MPJ0Blldsh5N8=</DigestValue>
      </Reference>
      <Reference URI="/xl/charts/chart38.xml?ContentType=application/vnd.openxmlformats-officedocument.drawingml.chart+xml">
        <DigestMethod Algorithm="http://www.w3.org/2001/04/xmlenc#sha256"/>
        <DigestValue>3BzdR2SbwSvAuLkE7z4KRAP1asmeLIGtTbYalne/MOY=</DigestValue>
      </Reference>
      <Reference URI="/xl/charts/chart39.xml?ContentType=application/vnd.openxmlformats-officedocument.drawingml.chart+xml">
        <DigestMethod Algorithm="http://www.w3.org/2001/04/xmlenc#sha256"/>
        <DigestValue>wp62DiMxLoyqI6G5I4l+u7doP/Pv23dIa7GdHatGEXQ=</DigestValue>
      </Reference>
      <Reference URI="/xl/charts/chart4.xml?ContentType=application/vnd.openxmlformats-officedocument.drawingml.chart+xml">
        <DigestMethod Algorithm="http://www.w3.org/2001/04/xmlenc#sha256"/>
        <DigestValue>vcoH9tQXV1dgVA6ziW/dISJiA0ekmYHxpCImqY+UJz0=</DigestValue>
      </Reference>
      <Reference URI="/xl/charts/chart40.xml?ContentType=application/vnd.openxmlformats-officedocument.drawingml.chart+xml">
        <DigestMethod Algorithm="http://www.w3.org/2001/04/xmlenc#sha256"/>
        <DigestValue>RyYGYV/oehnxFEzVJXaLAmF/gBx5KnTox4kZPXX9UYA=</DigestValue>
      </Reference>
      <Reference URI="/xl/charts/chart41.xml?ContentType=application/vnd.openxmlformats-officedocument.drawingml.chart+xml">
        <DigestMethod Algorithm="http://www.w3.org/2001/04/xmlenc#sha256"/>
        <DigestValue>uISNGJuOj39V6mr4h+0/RfCyvh+gVcz3Vq/lSaqyU+Y=</DigestValue>
      </Reference>
      <Reference URI="/xl/charts/chart42.xml?ContentType=application/vnd.openxmlformats-officedocument.drawingml.chart+xml">
        <DigestMethod Algorithm="http://www.w3.org/2001/04/xmlenc#sha256"/>
        <DigestValue>7AC9IJVnnwVrfS5erHNHA7VbAEEF5wcO6QtDCgrDv1g=</DigestValue>
      </Reference>
      <Reference URI="/xl/charts/chart43.xml?ContentType=application/vnd.openxmlformats-officedocument.drawingml.chart+xml">
        <DigestMethod Algorithm="http://www.w3.org/2001/04/xmlenc#sha256"/>
        <DigestValue>EU89rRzPn29munDp+8lpDv8KPk33uUrAK5c7W7JuD6Q=</DigestValue>
      </Reference>
      <Reference URI="/xl/charts/chart44.xml?ContentType=application/vnd.openxmlformats-officedocument.drawingml.chart+xml">
        <DigestMethod Algorithm="http://www.w3.org/2001/04/xmlenc#sha256"/>
        <DigestValue>dki6BF2hcXRM7jxhJqE5dz+omDPiXO9grFUe3xfG/0E=</DigestValue>
      </Reference>
      <Reference URI="/xl/charts/chart45.xml?ContentType=application/vnd.openxmlformats-officedocument.drawingml.chart+xml">
        <DigestMethod Algorithm="http://www.w3.org/2001/04/xmlenc#sha256"/>
        <DigestValue>BHE4ne2FN8hKWZaU1iavxpuOYAEaOVcGzp2k6YPuqaU=</DigestValue>
      </Reference>
      <Reference URI="/xl/charts/chart46.xml?ContentType=application/vnd.openxmlformats-officedocument.drawingml.chart+xml">
        <DigestMethod Algorithm="http://www.w3.org/2001/04/xmlenc#sha256"/>
        <DigestValue>UT4Rg/nZMBcJ5AxlaBn209XNNQK4WidCSfNNvwviNC4=</DigestValue>
      </Reference>
      <Reference URI="/xl/charts/chart47.xml?ContentType=application/vnd.openxmlformats-officedocument.drawingml.chart+xml">
        <DigestMethod Algorithm="http://www.w3.org/2001/04/xmlenc#sha256"/>
        <DigestValue>tpxgCmsjUGZfrH3VCVZEQHFKV2fHFBZ7nAaDU51fXFc=</DigestValue>
      </Reference>
      <Reference URI="/xl/charts/chart48.xml?ContentType=application/vnd.openxmlformats-officedocument.drawingml.chart+xml">
        <DigestMethod Algorithm="http://www.w3.org/2001/04/xmlenc#sha256"/>
        <DigestValue>upGs56qvblD0MUdcdfp1X2rIeq81wiwug8nibbYCICI=</DigestValue>
      </Reference>
      <Reference URI="/xl/charts/chart49.xml?ContentType=application/vnd.openxmlformats-officedocument.drawingml.chart+xml">
        <DigestMethod Algorithm="http://www.w3.org/2001/04/xmlenc#sha256"/>
        <DigestValue>roW64M7Qew19qB/eJ67O5eeO4CyYH0CPGgdQVR3RBJc=</DigestValue>
      </Reference>
      <Reference URI="/xl/charts/chart5.xml?ContentType=application/vnd.openxmlformats-officedocument.drawingml.chart+xml">
        <DigestMethod Algorithm="http://www.w3.org/2001/04/xmlenc#sha256"/>
        <DigestValue>mOyuW7rgVRPUFTWNV7XXYqEiF0+iFxYaHkUT8JBEIx0=</DigestValue>
      </Reference>
      <Reference URI="/xl/charts/chart50.xml?ContentType=application/vnd.openxmlformats-officedocument.drawingml.chart+xml">
        <DigestMethod Algorithm="http://www.w3.org/2001/04/xmlenc#sha256"/>
        <DigestValue>8UFZHPfpcdAsYI0UmU+2BzBN56EqvAvdau9rpuxCtyQ=</DigestValue>
      </Reference>
      <Reference URI="/xl/charts/chart51.xml?ContentType=application/vnd.openxmlformats-officedocument.drawingml.chart+xml">
        <DigestMethod Algorithm="http://www.w3.org/2001/04/xmlenc#sha256"/>
        <DigestValue>t7ActRAln6p+HM9DjlNlujPqVuS3uvQV5L3FsDIo6+Q=</DigestValue>
      </Reference>
      <Reference URI="/xl/charts/chart52.xml?ContentType=application/vnd.openxmlformats-officedocument.drawingml.chart+xml">
        <DigestMethod Algorithm="http://www.w3.org/2001/04/xmlenc#sha256"/>
        <DigestValue>Aq5M3OVqiDG8sV+Qhj/w9OxRD+FAZ+pd6+kvkLaS+Yk=</DigestValue>
      </Reference>
      <Reference URI="/xl/charts/chart53.xml?ContentType=application/vnd.openxmlformats-officedocument.drawingml.chart+xml">
        <DigestMethod Algorithm="http://www.w3.org/2001/04/xmlenc#sha256"/>
        <DigestValue>gc1Xt5rMha0OJgs8qfNsfTrNuIxS/Nr0ZHVfa0Me5Pc=</DigestValue>
      </Reference>
      <Reference URI="/xl/charts/chart54.xml?ContentType=application/vnd.openxmlformats-officedocument.drawingml.chart+xml">
        <DigestMethod Algorithm="http://www.w3.org/2001/04/xmlenc#sha256"/>
        <DigestValue>QpMo6grIs9TCBRegmhLdZpu+zD7QnhEoLXzMN9Qi0Cg=</DigestValue>
      </Reference>
      <Reference URI="/xl/charts/chart55.xml?ContentType=application/vnd.openxmlformats-officedocument.drawingml.chart+xml">
        <DigestMethod Algorithm="http://www.w3.org/2001/04/xmlenc#sha256"/>
        <DigestValue>6HqS7K8/5YJ0aFo2rrw0h5GX9CjpKPjesOA0jkk09LU=</DigestValue>
      </Reference>
      <Reference URI="/xl/charts/chart56.xml?ContentType=application/vnd.openxmlformats-officedocument.drawingml.chart+xml">
        <DigestMethod Algorithm="http://www.w3.org/2001/04/xmlenc#sha256"/>
        <DigestValue>dwt+bUiYxt76K6hJuf9hT03A2L295TxKU6mWpHT/1QA=</DigestValue>
      </Reference>
      <Reference URI="/xl/charts/chart57.xml?ContentType=application/vnd.openxmlformats-officedocument.drawingml.chart+xml">
        <DigestMethod Algorithm="http://www.w3.org/2001/04/xmlenc#sha256"/>
        <DigestValue>LVK0GczO7g+4rfWigYKPwdllrXLrHpl7yvNV8clEGgQ=</DigestValue>
      </Reference>
      <Reference URI="/xl/charts/chart58.xml?ContentType=application/vnd.openxmlformats-officedocument.drawingml.chart+xml">
        <DigestMethod Algorithm="http://www.w3.org/2001/04/xmlenc#sha256"/>
        <DigestValue>QIMuFO5vS7FyjYfZT70g6GX+l0bNpO385F4cSieFph8=</DigestValue>
      </Reference>
      <Reference URI="/xl/charts/chart59.xml?ContentType=application/vnd.openxmlformats-officedocument.drawingml.chart+xml">
        <DigestMethod Algorithm="http://www.w3.org/2001/04/xmlenc#sha256"/>
        <DigestValue>aoMSxeGrn+OWAU7c2INUafZZqGtJvQv2X4HRbZLi9/0=</DigestValue>
      </Reference>
      <Reference URI="/xl/charts/chart6.xml?ContentType=application/vnd.openxmlformats-officedocument.drawingml.chart+xml">
        <DigestMethod Algorithm="http://www.w3.org/2001/04/xmlenc#sha256"/>
        <DigestValue>qpmVe06owOWe8Zw10QDB4uHgJ7XhNDaJNbzNKkDiyzE=</DigestValue>
      </Reference>
      <Reference URI="/xl/charts/chart60.xml?ContentType=application/vnd.openxmlformats-officedocument.drawingml.chart+xml">
        <DigestMethod Algorithm="http://www.w3.org/2001/04/xmlenc#sha256"/>
        <DigestValue>rVAHxX72EgyA0AqCgvTGK1yu3t2OKg7YCBeab42FAKQ=</DigestValue>
      </Reference>
      <Reference URI="/xl/charts/chart7.xml?ContentType=application/vnd.openxmlformats-officedocument.drawingml.chart+xml">
        <DigestMethod Algorithm="http://www.w3.org/2001/04/xmlenc#sha256"/>
        <DigestValue>lxiXCvl7RP7dyCfL+36VzPBwVKDGzyy4Ep7nyZla/3Y=</DigestValue>
      </Reference>
      <Reference URI="/xl/charts/chart8.xml?ContentType=application/vnd.openxmlformats-officedocument.drawingml.chart+xml">
        <DigestMethod Algorithm="http://www.w3.org/2001/04/xmlenc#sha256"/>
        <DigestValue>jzNnPcxfGFDZQnGmQOej1a9XF7wvpRFEsfEk3trhz3k=</DigestValue>
      </Reference>
      <Reference URI="/xl/charts/chart9.xml?ContentType=application/vnd.openxmlformats-officedocument.drawingml.chart+xml">
        <DigestMethod Algorithm="http://www.w3.org/2001/04/xmlenc#sha256"/>
        <DigestValue>VNLXHXvqhB2U2t6syPbL/lv0RSlQBKK9kEBcTbNX6SE=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K36xYxM5g8bVJgjdKhx7zaJok8QG5lGEP2ZDpd56pKo=</DigestValue>
      </Reference>
      <Reference URI="/xl/charts/colors2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K36xYxM5g8bVJgjdKhx7zaJok8QG5lGEP2ZDpd56pKo=</DigestValue>
      </Reference>
      <Reference URI="/xl/charts/colors3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.xml?ContentType=application/vnd.ms-office.chartcolorstyle+xml">
        <DigestMethod Algorithm="http://www.w3.org/2001/04/xmlenc#sha256"/>
        <DigestValue>K36xYxM5g8bVJgjdKhx7zaJok8QG5lGEP2ZDpd56pKo=</DigestValue>
      </Reference>
      <Reference URI="/xl/charts/colors6.xml?ContentType=application/vnd.ms-office.chartcolorstyle+xml">
        <DigestMethod Algorithm="http://www.w3.org/2001/04/xmlenc#sha256"/>
        <DigestValue>K36xYxM5g8bVJgjdKhx7zaJok8QG5lGEP2ZDpd56pKo=</DigestValue>
      </Reference>
      <Reference URI="/xl/charts/colors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9.xml?ContentType=application/vnd.ms-office.chartcolorstyle+xml">
        <DigestMethod Algorithm="http://www.w3.org/2001/04/xmlenc#sha256"/>
        <DigestValue>BP77p9MYU/oKpjblyLjjCPwxJqm0ih9EkJR//5HVqS8=</DigestValue>
      </Reference>
      <Reference URI="/xl/charts/style1.xml?ContentType=application/vnd.ms-office.chartstyle+xml">
        <DigestMethod Algorithm="http://www.w3.org/2001/04/xmlenc#sha256"/>
        <DigestValue>Dg0kkgyxpLPV0Pr5oyMvec6dsPTz/Y1Z0wLFvQQwXmA=</DigestValue>
      </Reference>
      <Reference URI="/xl/charts/style10.xml?ContentType=application/vnd.ms-office.chartstyle+xml">
        <DigestMethod Algorithm="http://www.w3.org/2001/04/xmlenc#sha256"/>
        <DigestValue>Dg0kkgyxpLPV0Pr5oyMvec6dsPTz/Y1Z0wLFvQQwXmA=</DigestValue>
      </Reference>
      <Reference URI="/xl/charts/style11.xml?ContentType=application/vnd.ms-office.chartstyle+xml">
        <DigestMethod Algorithm="http://www.w3.org/2001/04/xmlenc#sha256"/>
        <DigestValue>Dg0kkgyxpLPV0Pr5oyMvec6dsPTz/Y1Z0wLFvQQwXmA=</DigestValue>
      </Reference>
      <Reference URI="/xl/charts/style12.xml?ContentType=application/vnd.ms-office.chartstyle+xml">
        <DigestMethod Algorithm="http://www.w3.org/2001/04/xmlenc#sha256"/>
        <DigestValue>ZexwhblDtjI1WJAHLZqvKGpS9MWyX1geWBP8Lxd9O6o=</DigestValue>
      </Reference>
      <Reference URI="/xl/charts/style13.xml?ContentType=application/vnd.ms-office.chartstyle+xml">
        <DigestMethod Algorithm="http://www.w3.org/2001/04/xmlenc#sha256"/>
        <DigestValue>d82wKbhknXd6Bro4+PoLqcqUOToVt5tP0RYPr1lBxyI=</DigestValue>
      </Reference>
      <Reference URI="/xl/charts/style14.xml?ContentType=application/vnd.ms-office.chartstyle+xml">
        <DigestMethod Algorithm="http://www.w3.org/2001/04/xmlenc#sha256"/>
        <DigestValue>d82wKbhknXd6Bro4+PoLqcqUOToVt5tP0RYPr1lBxyI=</DigestValue>
      </Reference>
      <Reference URI="/xl/charts/style15.xml?ContentType=application/vnd.ms-office.chartstyle+xml">
        <DigestMethod Algorithm="http://www.w3.org/2001/04/xmlenc#sha256"/>
        <DigestValue>d82wKbhknXd6Bro4+PoLqcqUOToVt5tP0RYPr1lBxyI=</DigestValue>
      </Reference>
      <Reference URI="/xl/charts/style16.xml?ContentType=application/vnd.ms-office.chartstyle+xml">
        <DigestMethod Algorithm="http://www.w3.org/2001/04/xmlenc#sha256"/>
        <DigestValue>d82wKbhknXd6Bro4+PoLqcqUOToVt5tP0RYPr1lBxyI=</DigestValue>
      </Reference>
      <Reference URI="/xl/charts/style17.xml?ContentType=application/vnd.ms-office.chartstyle+xml">
        <DigestMethod Algorithm="http://www.w3.org/2001/04/xmlenc#sha256"/>
        <DigestValue>d82wKbhknXd6Bro4+PoLqcqUOToVt5tP0RYPr1lBxyI=</DigestValue>
      </Reference>
      <Reference URI="/xl/charts/style18.xml?ContentType=application/vnd.ms-office.chartstyle+xml">
        <DigestMethod Algorithm="http://www.w3.org/2001/04/xmlenc#sha256"/>
        <DigestValue>d82wKbhknXd6Bro4+PoLqcqUOToVt5tP0RYPr1lBxyI=</DigestValue>
      </Reference>
      <Reference URI="/xl/charts/style19.xml?ContentType=application/vnd.ms-office.chartstyle+xml">
        <DigestMethod Algorithm="http://www.w3.org/2001/04/xmlenc#sha256"/>
        <DigestValue>d82wKbhknXd6Bro4+PoLqcqUOToVt5tP0RYPr1lBxyI=</DigestValue>
      </Reference>
      <Reference URI="/xl/charts/style2.xml?ContentType=application/vnd.ms-office.chartstyle+xml">
        <DigestMethod Algorithm="http://www.w3.org/2001/04/xmlenc#sha256"/>
        <DigestValue>d82wKbhknXd6Bro4+PoLqcqUOToVt5tP0RYPr1lBxyI=</DigestValue>
      </Reference>
      <Reference URI="/xl/charts/style20.xml?ContentType=application/vnd.ms-office.chartstyle+xml">
        <DigestMethod Algorithm="http://www.w3.org/2001/04/xmlenc#sha256"/>
        <DigestValue>d82wKbhknXd6Bro4+PoLqcqUOToVt5tP0RYPr1lBxyI=</DigestValue>
      </Reference>
      <Reference URI="/xl/charts/style21.xml?ContentType=application/vnd.ms-office.chartstyle+xml">
        <DigestMethod Algorithm="http://www.w3.org/2001/04/xmlenc#sha256"/>
        <DigestValue>d82wKbhknXd6Bro4+PoLqcqUOToVt5tP0RYPr1lBxyI=</DigestValue>
      </Reference>
      <Reference URI="/xl/charts/style22.xml?ContentType=application/vnd.ms-office.chartstyle+xml">
        <DigestMethod Algorithm="http://www.w3.org/2001/04/xmlenc#sha256"/>
        <DigestValue>d82wKbhknXd6Bro4+PoLqcqUOToVt5tP0RYPr1lBxyI=</DigestValue>
      </Reference>
      <Reference URI="/xl/charts/style23.xml?ContentType=application/vnd.ms-office.chartstyle+xml">
        <DigestMethod Algorithm="http://www.w3.org/2001/04/xmlenc#sha256"/>
        <DigestValue>d82wKbhknXd6Bro4+PoLqcqUOToVt5tP0RYPr1lBxyI=</DigestValue>
      </Reference>
      <Reference URI="/xl/charts/style24.xml?ContentType=application/vnd.ms-office.chartstyle+xml">
        <DigestMethod Algorithm="http://www.w3.org/2001/04/xmlenc#sha256"/>
        <DigestValue>d82wKbhknXd6Bro4+PoLqcqUOToVt5tP0RYPr1lBxyI=</DigestValue>
      </Reference>
      <Reference URI="/xl/charts/style25.xml?ContentType=application/vnd.ms-office.chartstyle+xml">
        <DigestMethod Algorithm="http://www.w3.org/2001/04/xmlenc#sha256"/>
        <DigestValue>d82wKbhknXd6Bro4+PoLqcqUOToVt5tP0RYPr1lBxyI=</DigestValue>
      </Reference>
      <Reference URI="/xl/charts/style26.xml?ContentType=application/vnd.ms-office.chartstyle+xml">
        <DigestMethod Algorithm="http://www.w3.org/2001/04/xmlenc#sha256"/>
        <DigestValue>d82wKbhknXd6Bro4+PoLqcqUOToVt5tP0RYPr1lBxyI=</DigestValue>
      </Reference>
      <Reference URI="/xl/charts/style27.xml?ContentType=application/vnd.ms-office.chartstyle+xml">
        <DigestMethod Algorithm="http://www.w3.org/2001/04/xmlenc#sha256"/>
        <DigestValue>d82wKbhknXd6Bro4+PoLqcqUOToVt5tP0RYPr1lBxyI=</DigestValue>
      </Reference>
      <Reference URI="/xl/charts/style28.xml?ContentType=application/vnd.ms-office.chartstyle+xml">
        <DigestMethod Algorithm="http://www.w3.org/2001/04/xmlenc#sha256"/>
        <DigestValue>d82wKbhknXd6Bro4+PoLqcqUOToVt5tP0RYPr1lBxyI=</DigestValue>
      </Reference>
      <Reference URI="/xl/charts/style29.xml?ContentType=application/vnd.ms-office.chartstyle+xml">
        <DigestMethod Algorithm="http://www.w3.org/2001/04/xmlenc#sha256"/>
        <DigestValue>d82wKbhknXd6Bro4+PoLqcqUOToVt5tP0RYPr1lBxyI=</DigestValue>
      </Reference>
      <Reference URI="/xl/charts/style3.xml?ContentType=application/vnd.ms-office.chartstyle+xml">
        <DigestMethod Algorithm="http://www.w3.org/2001/04/xmlenc#sha256"/>
        <DigestValue>d82wKbhknXd6Bro4+PoLqcqUOToVt5tP0RYPr1lBxyI=</DigestValue>
      </Reference>
      <Reference URI="/xl/charts/style30.xml?ContentType=application/vnd.ms-office.chartstyle+xml">
        <DigestMethod Algorithm="http://www.w3.org/2001/04/xmlenc#sha256"/>
        <DigestValue>d82wKbhknXd6Bro4+PoLqcqUOToVt5tP0RYPr1lBxyI=</DigestValue>
      </Reference>
      <Reference URI="/xl/charts/style31.xml?ContentType=application/vnd.ms-office.chartstyle+xml">
        <DigestMethod Algorithm="http://www.w3.org/2001/04/xmlenc#sha256"/>
        <DigestValue>Dg0kkgyxpLPV0Pr5oyMvec6dsPTz/Y1Z0wLFvQQwXmA=</DigestValue>
      </Reference>
      <Reference URI="/xl/charts/style32.xml?ContentType=application/vnd.ms-office.chartstyle+xml">
        <DigestMethod Algorithm="http://www.w3.org/2001/04/xmlenc#sha256"/>
        <DigestValue>Dg0kkgyxpLPV0Pr5oyMvec6dsPTz/Y1Z0wLFvQQwXmA=</DigestValue>
      </Reference>
      <Reference URI="/xl/charts/style33.xml?ContentType=application/vnd.ms-office.chartstyle+xml">
        <DigestMethod Algorithm="http://www.w3.org/2001/04/xmlenc#sha256"/>
        <DigestValue>usMBCFDpzE3rm5uu/2cgGkVOn1jUKVpTx3lIzbzZCo8=</DigestValue>
      </Reference>
      <Reference URI="/xl/charts/style34.xml?ContentType=application/vnd.ms-office.chartstyle+xml">
        <DigestMethod Algorithm="http://www.w3.org/2001/04/xmlenc#sha256"/>
        <DigestValue>usMBCFDpzE3rm5uu/2cgGkVOn1jUKVpTx3lIzbzZCo8=</DigestValue>
      </Reference>
      <Reference URI="/xl/charts/style35.xml?ContentType=application/vnd.ms-office.chartstyle+xml">
        <DigestMethod Algorithm="http://www.w3.org/2001/04/xmlenc#sha256"/>
        <DigestValue>usMBCFDpzE3rm5uu/2cgGkVOn1jUKVpTx3lIzbzZCo8=</DigestValue>
      </Reference>
      <Reference URI="/xl/charts/style36.xml?ContentType=application/vnd.ms-office.chartstyle+xml">
        <DigestMethod Algorithm="http://www.w3.org/2001/04/xmlenc#sha256"/>
        <DigestValue>d82wKbhknXd6Bro4+PoLqcqUOToVt5tP0RYPr1lBxyI=</DigestValue>
      </Reference>
      <Reference URI="/xl/charts/style37.xml?ContentType=application/vnd.ms-office.chartstyle+xml">
        <DigestMethod Algorithm="http://www.w3.org/2001/04/xmlenc#sha256"/>
        <DigestValue>d82wKbhknXd6Bro4+PoLqcqUOToVt5tP0RYPr1lBxyI=</DigestValue>
      </Reference>
      <Reference URI="/xl/charts/style38.xml?ContentType=application/vnd.ms-office.chartstyle+xml">
        <DigestMethod Algorithm="http://www.w3.org/2001/04/xmlenc#sha256"/>
        <DigestValue>d82wKbhknXd6Bro4+PoLqcqUOToVt5tP0RYPr1lBxyI=</DigestValue>
      </Reference>
      <Reference URI="/xl/charts/style4.xml?ContentType=application/vnd.ms-office.chartstyle+xml">
        <DigestMethod Algorithm="http://www.w3.org/2001/04/xmlenc#sha256"/>
        <DigestValue>Dg0kkgyxpLPV0Pr5oyMvec6dsPTz/Y1Z0wLFvQQwXmA=</DigestValue>
      </Reference>
      <Reference URI="/xl/charts/style5.xml?ContentType=application/vnd.ms-office.chartstyle+xml">
        <DigestMethod Algorithm="http://www.w3.org/2001/04/xmlenc#sha256"/>
        <DigestValue>d82wKbhknXd6Bro4+PoLqcqUOToVt5tP0RYPr1lBxyI=</DigestValue>
      </Reference>
      <Reference URI="/xl/charts/style6.xml?ContentType=application/vnd.ms-office.chartstyle+xml">
        <DigestMethod Algorithm="http://www.w3.org/2001/04/xmlenc#sha256"/>
        <DigestValue>d82wKbhknXd6Bro4+PoLqcqUOToVt5tP0RYPr1lBxyI=</DigestValue>
      </Reference>
      <Reference URI="/xl/charts/style7.xml?ContentType=application/vnd.ms-office.chartstyle+xml">
        <DigestMethod Algorithm="http://www.w3.org/2001/04/xmlenc#sha256"/>
        <DigestValue>Dg0kkgyxpLPV0Pr5oyMvec6dsPTz/Y1Z0wLFvQQwXmA=</DigestValue>
      </Reference>
      <Reference URI="/xl/charts/style8.xml?ContentType=application/vnd.ms-office.chartstyle+xml">
        <DigestMethod Algorithm="http://www.w3.org/2001/04/xmlenc#sha256"/>
        <DigestValue>Dg0kkgyxpLPV0Pr5oyMvec6dsPTz/Y1Z0wLFvQQwXmA=</DigestValue>
      </Reference>
      <Reference URI="/xl/charts/style9.xml?ContentType=application/vnd.ms-office.chartstyle+xml">
        <DigestMethod Algorithm="http://www.w3.org/2001/04/xmlenc#sha256"/>
        <DigestValue>Dg0kkgyxpLPV0Pr5oyMvec6dsPTz/Y1Z0wLFvQQwXmA=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aT94V8Wz1bpzKr/beusbcXJut1shLdaYPh7KFdfLu4M=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PZiZbzjOsswiAyB2IhNrO96vMsjDkrCCbwvxEm/27J4=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Gos1TfgQFtEKgS3x7/JvIocwFZ1oqfx17dHF677dI8U=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7dr+B00BA13t5g4TH92mYuuDItjuEzOUWfUKeOum+94=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LlRvSUA/YbvE6YfA1T6AvRWlu9GzmUzQkON+2Agnm0U=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L80jWAv+6vL3CsDEN9C3G+ScrUiNdvGyCEtKtzrslmI=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G25i7/MgKkkO+HUxHTd9tgNa4IUCnSw/Kuhw4o+d2y4=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aiKAak4BkCTojwahbgfy0cVZWoSYtej3VYt+cjTJefU=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CumtBOFGALAabAEac7jRORMRxty4im5jaXfH+F7932U=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R6zJDNZwNRyaesrSihWZRtwcSVm1Wa26OkbGw78BnBM=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DNGQ42l+OwMciepn8HMrF7qfXg1U9lR+bP6PDQ7sld0=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uASd5WzaXNgRc2hWpnX1GRK8wCRfcY7hMZDXP135EJ0=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Tr75+L5WW1/V1LfmoashfaVvcrPHTdvrZDgcDRZxYTw=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qlbk91aBNOxHH25BBvN5s6b98Yjeob6KPZW/f4TFiQs=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hSi/uYvsJIv85M96lKouX0xrm0pFYWjGJzer2wNGW6g=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KY7AdIOnPjSVBkaSvXpSjlpCa+lhPejjOQZE6C2cblI=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mz1Nq19qbJiS9A3cyPAAyJxWB46OW8FrHmm6Pi0HR9E=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pA5O7eDXhzrPoAX7kFCCcjk9glBUXuYTZHvaNkrnCnA=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g4n3/qtG1XncjXenwqJ/nAywK3hIb9zrLj/1Ksz2TiY=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qF3XAu51LPE1gUqSWsEXXOxOQv219+ohzZU7E3dk0V0=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DH8+UlLomaRRYRFNKLBnT4/+7IDeCmEZQl7VMyC17XM=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NkNFbYegz49MBZkEPonzmJKzHteMHeA7bOfa2K0kwwo=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O8tKPTLjsRpPCsPRwkHf0zCJx8C2pRD1/lBjg0sZHF8=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xXoGwWjX19QNioxypsm9R3n0Z9l5xs7XIzAs4RhKW5g=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0UTXVXENPhcvfqmVaLeEn0pjjET3MrTvONgwz6RH95w=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OFX2tQ7u4vCjdRNRjx9dTC51XLTj5fPIfS6ANyq/OCg=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rU1/ClIjzxGmmj1YNNOcy3++wV2k+CpE8eUVW1iMXb8=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cGULppglbjU02QNVqUCrGr44iPoGpaL70EyUoNnxdZ8=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95MGmpM2L/RFfN8qh84u6VodsyzCVyjIH/J52MfhZ5Y=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b1DIMr/hqq6Y3r806zn9SfKB82tJ3suNe7tQu/73+3g=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yQkywCFBghCv6tKD2MEj1gxWH9B7REZk9dTna+BRJ1w=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zJVWXzRFs3XeQESPKh1aRuIKUyLLXpzGRqJQcIlVY68=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jf+Tju0gVyGZa/vU023ogrMN1eVXEYgbayejBxT6ECU=</DigestValue>
      </Reference>
      <Reference URI="/xl/drawings/_rels/drawing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8a3yIBWtYlAvu56ickAvJj1YjHM+Uh3l5cHCk536QcE=</DigestValue>
      </Reference>
      <Reference URI="/xl/drawings/_rels/drawing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idacZ5e0GZMhdfiwCsCFQWRqWXz/5iAdq7fWUmtkiyk=</DigestValue>
      </Reference>
      <Reference URI="/xl/drawings/_rels/drawing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7PcdBat7oUcJimHOuldR7uUKeQ61uDaDeK/LvRaWKns=</DigestValue>
      </Reference>
      <Reference URI="/xl/drawings/_rels/drawing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f4RTn+1cKsHuaazlLxqB+NnoGci8lY2yQXMECFx1fJ8=</DigestValue>
      </Reference>
      <Reference URI="/xl/drawings/_rels/drawing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DNJc0kjoLfaCAglFkZtGxHYE4nDCXJMWzruBinh61FU=</DigestValue>
      </Reference>
      <Reference URI="/xl/drawings/_rels/drawing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AxBJJKpF7H//P6jtnNF1hXsH3Be74fhmLsJ9/pYc/eo=</DigestValue>
      </Reference>
      <Reference URI="/xl/drawings/_rels/drawing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1R09rs7igsIZW5YmMXbXm6Ec4WP6n8O3zbk84nJKo0k=</DigestValue>
      </Reference>
      <Reference URI="/xl/drawings/_rels/drawing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zv9XxqJy9dT8ZI178glOtIL5xV+NmevoKoytmM+60uc=</DigestValue>
      </Reference>
      <Reference URI="/xl/drawings/_rels/drawing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rW64bP+1FJ31EyWsuW32bBww2qa+H1bJHMM5l4HuT8g=</DigestValue>
      </Reference>
      <Reference URI="/xl/drawings/_rels/drawing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CYi0JCWKOZIk/PukN/NREX3bk3425agiREo8KCuoKis=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tMqg/ByFVewM7jIEYNud9fCnT91JXi+ngrpoZBuvov4=</DigestValue>
      </Reference>
      <Reference URI="/xl/drawings/_rels/drawing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1/SekxinLTJdpB/1RBrv52HCgBBqO2JJDSpiajhqdEk=</DigestValue>
      </Reference>
      <Reference URI="/xl/drawings/_rels/drawing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0vo9C90IKC3TAJXMCtvov2ZCc1b/54vSaaiqQ4h1G1E=</DigestValue>
      </Reference>
      <Reference URI="/xl/drawings/_rels/drawing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eKxRPSPh10riB8QNCsvKsLbwUjmpHbXAE12ICzaaJUk=</DigestValue>
      </Reference>
      <Reference URI="/xl/drawings/_rels/drawing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XUVyx1ITPjyT8BVmrCLbn1VVuvRNcAZM9pHXgVmzSXM=</DigestValue>
      </Reference>
      <Reference URI="/xl/drawings/_rels/drawing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e7+lHoe4YvzddPbPkG2TwnTnFyJpiOlMuVTbFcpPW9U=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VmgGJYdooV0+rFzclzpdwcYxEdzasLxCgKiukwSp0k0=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qdTbztYvQOxthaIAQUkaQLZ2SUtQ/GSyON0JpekUmcc=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SLBdjJZrlVx5b/asLLNfrwy960d8BKXDlTQQ/5J3iAE=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NeO1L6dAvNVrBUFt245AfZIkcb03O7XOlKVarDf6dTI=</DigestValue>
      </Reference>
      <Reference URI="/xl/drawings/drawing1.xml?ContentType=application/vnd.openxmlformats-officedocument.drawing+xml">
        <DigestMethod Algorithm="http://www.w3.org/2001/04/xmlenc#sha256"/>
        <DigestValue>upPQtuDB3/oAY11WojqS/S0bWxVuvA27C7y2W22WXAE=</DigestValue>
      </Reference>
      <Reference URI="/xl/drawings/drawing10.xml?ContentType=application/vnd.openxmlformats-officedocument.drawing+xml">
        <DigestMethod Algorithm="http://www.w3.org/2001/04/xmlenc#sha256"/>
        <DigestValue>6QcroTOB25oYv/QeeNhX30Uza88s23lIkqWarK6oZcg=</DigestValue>
      </Reference>
      <Reference URI="/xl/drawings/drawing11.xml?ContentType=application/vnd.openxmlformats-officedocument.drawing+xml">
        <DigestMethod Algorithm="http://www.w3.org/2001/04/xmlenc#sha256"/>
        <DigestValue>zQhdIwTeEfi2T8dQiMerVkmgglTp/zCFEzQIDOkLDHQ=</DigestValue>
      </Reference>
      <Reference URI="/xl/drawings/drawing12.xml?ContentType=application/vnd.openxmlformats-officedocument.drawing+xml">
        <DigestMethod Algorithm="http://www.w3.org/2001/04/xmlenc#sha256"/>
        <DigestValue>2Gjhp9zeqW4lYA0Mb4AKQpWez0V66xDJhxb1AxZzSho=</DigestValue>
      </Reference>
      <Reference URI="/xl/drawings/drawing13.xml?ContentType=application/vnd.openxmlformats-officedocument.drawing+xml">
        <DigestMethod Algorithm="http://www.w3.org/2001/04/xmlenc#sha256"/>
        <DigestValue>a2fG50h8i0fvViMBgVNlMhesKMS5wuoBjidw7dYS23c=</DigestValue>
      </Reference>
      <Reference URI="/xl/drawings/drawing14.xml?ContentType=application/vnd.openxmlformats-officedocument.drawing+xml">
        <DigestMethod Algorithm="http://www.w3.org/2001/04/xmlenc#sha256"/>
        <DigestValue>vcy0oSo4kzm2cFBnJgsizkFpS2XLXEqA/CKaVUiSuKc=</DigestValue>
      </Reference>
      <Reference URI="/xl/drawings/drawing15.xml?ContentType=application/vnd.openxmlformats-officedocument.drawing+xml">
        <DigestMethod Algorithm="http://www.w3.org/2001/04/xmlenc#sha256"/>
        <DigestValue>aI9x1XklSmZ7crfsfmzBzgR+hDkS9o+/CMubq0RcxyI=</DigestValue>
      </Reference>
      <Reference URI="/xl/drawings/drawing16.xml?ContentType=application/vnd.openxmlformats-officedocument.drawing+xml">
        <DigestMethod Algorithm="http://www.w3.org/2001/04/xmlenc#sha256"/>
        <DigestValue>E41/lGOBS2vCZ4dZCNiEH9xEpcJxCVEiG3YWZlUmeRk=</DigestValue>
      </Reference>
      <Reference URI="/xl/drawings/drawing17.xml?ContentType=application/vnd.openxmlformats-officedocument.drawing+xml">
        <DigestMethod Algorithm="http://www.w3.org/2001/04/xmlenc#sha256"/>
        <DigestValue>zZKaW/jeolwOgTrus4av8Hd69lu4HEvivy9sGw2OKAw=</DigestValue>
      </Reference>
      <Reference URI="/xl/drawings/drawing18.xml?ContentType=application/vnd.openxmlformats-officedocument.drawing+xml">
        <DigestMethod Algorithm="http://www.w3.org/2001/04/xmlenc#sha256"/>
        <DigestValue>s7dhHg/vR6T9Iwgg7c3CkwuPps2Xu/ejjr32dRgIatI=</DigestValue>
      </Reference>
      <Reference URI="/xl/drawings/drawing19.xml?ContentType=application/vnd.openxmlformats-officedocument.drawing+xml">
        <DigestMethod Algorithm="http://www.w3.org/2001/04/xmlenc#sha256"/>
        <DigestValue>Z71L0AtT/6cQif+QPRxxy2krbObvHwcvZz6EW5LTiqs=</DigestValue>
      </Reference>
      <Reference URI="/xl/drawings/drawing2.xml?ContentType=application/vnd.openxmlformats-officedocument.drawing+xml">
        <DigestMethod Algorithm="http://www.w3.org/2001/04/xmlenc#sha256"/>
        <DigestValue>VTYGHphw+U8t648gfQ9bm5GVAnt2mtPt3o4Ghl3HTvY=</DigestValue>
      </Reference>
      <Reference URI="/xl/drawings/drawing20.xml?ContentType=application/vnd.openxmlformats-officedocument.drawing+xml">
        <DigestMethod Algorithm="http://www.w3.org/2001/04/xmlenc#sha256"/>
        <DigestValue>YSlyzWON2kol1bjbamajJOAsfK0YC62ZXmpmiRLDEx8=</DigestValue>
      </Reference>
      <Reference URI="/xl/drawings/drawing21.xml?ContentType=application/vnd.openxmlformats-officedocument.drawing+xml">
        <DigestMethod Algorithm="http://www.w3.org/2001/04/xmlenc#sha256"/>
        <DigestValue>COIBkWI0sRgazBDBPWFDHTMuGW3RuZatLmjI/Suynx8=</DigestValue>
      </Reference>
      <Reference URI="/xl/drawings/drawing22.xml?ContentType=application/vnd.openxmlformats-officedocument.drawing+xml">
        <DigestMethod Algorithm="http://www.w3.org/2001/04/xmlenc#sha256"/>
        <DigestValue>6PWQ+6qa8MWCxIrWzBvIy8OTWj/Rz8J7/yOffalzANg=</DigestValue>
      </Reference>
      <Reference URI="/xl/drawings/drawing23.xml?ContentType=application/vnd.openxmlformats-officedocument.drawing+xml">
        <DigestMethod Algorithm="http://www.w3.org/2001/04/xmlenc#sha256"/>
        <DigestValue>h1B1rjcCEk9v4YDTvs/rOzrozgMG+tY9UVW05AgGxbw=</DigestValue>
      </Reference>
      <Reference URI="/xl/drawings/drawing24.xml?ContentType=application/vnd.openxmlformats-officedocument.drawing+xml">
        <DigestMethod Algorithm="http://www.w3.org/2001/04/xmlenc#sha256"/>
        <DigestValue>8PxoKC34SGjT1gAyZ9QDTci16BA4RIXD50Rji8jqyXQ=</DigestValue>
      </Reference>
      <Reference URI="/xl/drawings/drawing25.xml?ContentType=application/vnd.openxmlformats-officedocument.drawing+xml">
        <DigestMethod Algorithm="http://www.w3.org/2001/04/xmlenc#sha256"/>
        <DigestValue>rfYkoEUX4drOdS6bCr54nG7ZjbqVPm519DujHK6xVzQ=</DigestValue>
      </Reference>
      <Reference URI="/xl/drawings/drawing26.xml?ContentType=application/vnd.openxmlformats-officedocument.drawing+xml">
        <DigestMethod Algorithm="http://www.w3.org/2001/04/xmlenc#sha256"/>
        <DigestValue>F9CZ4ob4/I2h8TC5s9yU4df6LoPE+ggt+ld9cWL4sK8=</DigestValue>
      </Reference>
      <Reference URI="/xl/drawings/drawing27.xml?ContentType=application/vnd.openxmlformats-officedocument.drawing+xml">
        <DigestMethod Algorithm="http://www.w3.org/2001/04/xmlenc#sha256"/>
        <DigestValue>GLJSV3pN4M164U7kQXEgcfNfH7lD7/G1Bjw26uPOJfs=</DigestValue>
      </Reference>
      <Reference URI="/xl/drawings/drawing28.xml?ContentType=application/vnd.openxmlformats-officedocument.drawing+xml">
        <DigestMethod Algorithm="http://www.w3.org/2001/04/xmlenc#sha256"/>
        <DigestValue>bRt6Nd7cCAr3D8Vixq4Vn9riyI3yUT/cLokUkdQejHA=</DigestValue>
      </Reference>
      <Reference URI="/xl/drawings/drawing29.xml?ContentType=application/vnd.openxmlformats-officedocument.drawing+xml">
        <DigestMethod Algorithm="http://www.w3.org/2001/04/xmlenc#sha256"/>
        <DigestValue>qPa2sIXHZBW57gXA1xe4ESaBfxaJVhusAaIZHveZ8IY=</DigestValue>
      </Reference>
      <Reference URI="/xl/drawings/drawing3.xml?ContentType=application/vnd.openxmlformats-officedocument.drawing+xml">
        <DigestMethod Algorithm="http://www.w3.org/2001/04/xmlenc#sha256"/>
        <DigestValue>HjbF18TEd1stS1b3e2GQQ9H4wuhpKvMWwymW/B3gqdY=</DigestValue>
      </Reference>
      <Reference URI="/xl/drawings/drawing30.xml?ContentType=application/vnd.openxmlformats-officedocument.drawing+xml">
        <DigestMethod Algorithm="http://www.w3.org/2001/04/xmlenc#sha256"/>
        <DigestValue>gM1I2Xx4paNihCq3QXfQ4vt+uWfRtt4OthyaminL4L4=</DigestValue>
      </Reference>
      <Reference URI="/xl/drawings/drawing31.xml?ContentType=application/vnd.openxmlformats-officedocument.drawing+xml">
        <DigestMethod Algorithm="http://www.w3.org/2001/04/xmlenc#sha256"/>
        <DigestValue>wC5D8FPmnrZBwHAVAJ/UKjml9E9Lub30SNcKOFKCWbI=</DigestValue>
      </Reference>
      <Reference URI="/xl/drawings/drawing32.xml?ContentType=application/vnd.openxmlformats-officedocument.drawing+xml">
        <DigestMethod Algorithm="http://www.w3.org/2001/04/xmlenc#sha256"/>
        <DigestValue>bHYwtxOF5wut4RkNsARKfCFesaYYstSeQKsCD7taF+c=</DigestValue>
      </Reference>
      <Reference URI="/xl/drawings/drawing33.xml?ContentType=application/vnd.openxmlformats-officedocument.drawing+xml">
        <DigestMethod Algorithm="http://www.w3.org/2001/04/xmlenc#sha256"/>
        <DigestValue>2u/tsMvA4bUsxhJRsVDtLJhSOd7xzOeUroev40imw1Q=</DigestValue>
      </Reference>
      <Reference URI="/xl/drawings/drawing34.xml?ContentType=application/vnd.openxmlformats-officedocument.drawing+xml">
        <DigestMethod Algorithm="http://www.w3.org/2001/04/xmlenc#sha256"/>
        <DigestValue>TosPqX0f+P4NsHVv/7BdIaSDdAQ/BdRrYHQNTCDp+/o=</DigestValue>
      </Reference>
      <Reference URI="/xl/drawings/drawing35.xml?ContentType=application/vnd.openxmlformats-officedocument.drawing+xml">
        <DigestMethod Algorithm="http://www.w3.org/2001/04/xmlenc#sha256"/>
        <DigestValue>TXvgfrCzE5vXoQFPvV7isnxbRmH1V+Eb942JhEUUI98=</DigestValue>
      </Reference>
      <Reference URI="/xl/drawings/drawing36.xml?ContentType=application/vnd.openxmlformats-officedocument.drawing+xml">
        <DigestMethod Algorithm="http://www.w3.org/2001/04/xmlenc#sha256"/>
        <DigestValue>XcQwQ24GTqShb0FvwtCI13fbwUlGGKWF66blL6Op9jg=</DigestValue>
      </Reference>
      <Reference URI="/xl/drawings/drawing37.xml?ContentType=application/vnd.openxmlformats-officedocument.drawing+xml">
        <DigestMethod Algorithm="http://www.w3.org/2001/04/xmlenc#sha256"/>
        <DigestValue>mUbYD8yG6oJCE8BR0zm4ae+J1gcEs7Vo9uBseqSHSGQ=</DigestValue>
      </Reference>
      <Reference URI="/xl/drawings/drawing38.xml?ContentType=application/vnd.openxmlformats-officedocument.drawing+xml">
        <DigestMethod Algorithm="http://www.w3.org/2001/04/xmlenc#sha256"/>
        <DigestValue>1FUYqklabqSRHTXuVvI37MsDSGKGkaHeW/v+BBmDRXM=</DigestValue>
      </Reference>
      <Reference URI="/xl/drawings/drawing39.xml?ContentType=application/vnd.openxmlformats-officedocument.drawing+xml">
        <DigestMethod Algorithm="http://www.w3.org/2001/04/xmlenc#sha256"/>
        <DigestValue>gR6aErrqJL1quiQPWP93nSAvJ1OsEfoPIeV7hldl0bo=</DigestValue>
      </Reference>
      <Reference URI="/xl/drawings/drawing4.xml?ContentType=application/vnd.openxmlformats-officedocument.drawing+xml">
        <DigestMethod Algorithm="http://www.w3.org/2001/04/xmlenc#sha256"/>
        <DigestValue>ITLzAN/YPrjBfUPjGy3ZutvqWUMYtt+o0PGBIoZQgCw=</DigestValue>
      </Reference>
      <Reference URI="/xl/drawings/drawing40.xml?ContentType=application/vnd.openxmlformats-officedocument.drawing+xml">
        <DigestMethod Algorithm="http://www.w3.org/2001/04/xmlenc#sha256"/>
        <DigestValue>ptFYTOI7Ihel5iW3PgTo0Z1hSCcPl79nlNNULdHVFAk=</DigestValue>
      </Reference>
      <Reference URI="/xl/drawings/drawing41.xml?ContentType=application/vnd.openxmlformats-officedocument.drawing+xml">
        <DigestMethod Algorithm="http://www.w3.org/2001/04/xmlenc#sha256"/>
        <DigestValue>Fhr8wmnSw6MhcnbkAKBNCNBufbL+RUp4LJtAb00XGiQ=</DigestValue>
      </Reference>
      <Reference URI="/xl/drawings/drawing42.xml?ContentType=application/vnd.openxmlformats-officedocument.drawing+xml">
        <DigestMethod Algorithm="http://www.w3.org/2001/04/xmlenc#sha256"/>
        <DigestValue>fF/E5ncFmurs62ToyWe1pnA+VRUDDt0Eoxyzd6+SOeI=</DigestValue>
      </Reference>
      <Reference URI="/xl/drawings/drawing43.xml?ContentType=application/vnd.openxmlformats-officedocument.drawing+xml">
        <DigestMethod Algorithm="http://www.w3.org/2001/04/xmlenc#sha256"/>
        <DigestValue>Cd1AOzS9MKmVnKfxzzWEPMMKSTLSu4swzt6cL0zVzcw=</DigestValue>
      </Reference>
      <Reference URI="/xl/drawings/drawing44.xml?ContentType=application/vnd.openxmlformats-officedocument.drawing+xml">
        <DigestMethod Algorithm="http://www.w3.org/2001/04/xmlenc#sha256"/>
        <DigestValue>Wahqmb/HtOU4xWbYRk+0eG/JeDyo3xBsJ7jVTr4636w=</DigestValue>
      </Reference>
      <Reference URI="/xl/drawings/drawing45.xml?ContentType=application/vnd.openxmlformats-officedocument.drawing+xml">
        <DigestMethod Algorithm="http://www.w3.org/2001/04/xmlenc#sha256"/>
        <DigestValue>Ck/dNiSHJwZ1bMGy+AHU0rL+BYe28BmGw0rcbqRfd78=</DigestValue>
      </Reference>
      <Reference URI="/xl/drawings/drawing46.xml?ContentType=application/vnd.openxmlformats-officedocument.drawing+xml">
        <DigestMethod Algorithm="http://www.w3.org/2001/04/xmlenc#sha256"/>
        <DigestValue>CLxpKx8XlIFyYBaTDY8KqaxFEQDUJVdtbF7IDoVWGYc=</DigestValue>
      </Reference>
      <Reference URI="/xl/drawings/drawing47.xml?ContentType=application/vnd.openxmlformats-officedocument.drawing+xml">
        <DigestMethod Algorithm="http://www.w3.org/2001/04/xmlenc#sha256"/>
        <DigestValue>bJfM0uTQDfL+3jhhgtpjPHrcoaeHocV+OfuuLLsmdzA=</DigestValue>
      </Reference>
      <Reference URI="/xl/drawings/drawing48.xml?ContentType=application/vnd.openxmlformats-officedocument.drawing+xml">
        <DigestMethod Algorithm="http://www.w3.org/2001/04/xmlenc#sha256"/>
        <DigestValue>kJRQmz+MCXTnTqXc1LVlccE0G5uuPHIdZcbdSPTog4k=</DigestValue>
      </Reference>
      <Reference URI="/xl/drawings/drawing49.xml?ContentType=application/vnd.openxmlformats-officedocument.drawing+xml">
        <DigestMethod Algorithm="http://www.w3.org/2001/04/xmlenc#sha256"/>
        <DigestValue>28ayJvsOjEHxHimKu4OQj/oteZNzVMTq85AKwDs9u5g=</DigestValue>
      </Reference>
      <Reference URI="/xl/drawings/drawing5.xml?ContentType=application/vnd.openxmlformats-officedocument.drawing+xml">
        <DigestMethod Algorithm="http://www.w3.org/2001/04/xmlenc#sha256"/>
        <DigestValue>8gsmWKQP1CVSx+4cbaPtpS+nOLWVnZPdlOgZP+RIpks=</DigestValue>
      </Reference>
      <Reference URI="/xl/drawings/drawing50.xml?ContentType=application/vnd.openxmlformats-officedocument.drawing+xml">
        <DigestMethod Algorithm="http://www.w3.org/2001/04/xmlenc#sha256"/>
        <DigestValue>YoxbE/eFKjJPFLp2KWApmm+KKo+98jfPm4wfNFCDFZY=</DigestValue>
      </Reference>
      <Reference URI="/xl/drawings/drawing51.xml?ContentType=application/vnd.openxmlformats-officedocument.drawing+xml">
        <DigestMethod Algorithm="http://www.w3.org/2001/04/xmlenc#sha256"/>
        <DigestValue>nWF1OkCB2RqCPTdL4PouR4FtJfCrNRWTkm2esHi2OwU=</DigestValue>
      </Reference>
      <Reference URI="/xl/drawings/drawing52.xml?ContentType=application/vnd.openxmlformats-officedocument.drawing+xml">
        <DigestMethod Algorithm="http://www.w3.org/2001/04/xmlenc#sha256"/>
        <DigestValue>WGPLvcz85JGJBi8mUv2UuuSROeLp9eBp4TYQ9b4VxGw=</DigestValue>
      </Reference>
      <Reference URI="/xl/drawings/drawing53.xml?ContentType=application/vnd.openxmlformats-officedocument.drawing+xml">
        <DigestMethod Algorithm="http://www.w3.org/2001/04/xmlenc#sha256"/>
        <DigestValue>3h9y7IhmMGgER8HPhhQS2Ff8liZ96+fBVBVQdeO+vdk=</DigestValue>
      </Reference>
      <Reference URI="/xl/drawings/drawing54.xml?ContentType=application/vnd.openxmlformats-officedocument.drawing+xml">
        <DigestMethod Algorithm="http://www.w3.org/2001/04/xmlenc#sha256"/>
        <DigestValue>ZK18FCeHbr8QerxA3KA4JcQa2NdohlF0dR6kOp9EAms=</DigestValue>
      </Reference>
      <Reference URI="/xl/drawings/drawing6.xml?ContentType=application/vnd.openxmlformats-officedocument.drawing+xml">
        <DigestMethod Algorithm="http://www.w3.org/2001/04/xmlenc#sha256"/>
        <DigestValue>pAO30amdofAEQextkuPY7HXx4xERlzxQKKXUpe4X7yc=</DigestValue>
      </Reference>
      <Reference URI="/xl/drawings/drawing7.xml?ContentType=application/vnd.openxmlformats-officedocument.drawing+xml">
        <DigestMethod Algorithm="http://www.w3.org/2001/04/xmlenc#sha256"/>
        <DigestValue>5+59Oy2ItOS+Vk2M7tFjQKlJ5HmuCgiKlLkW+OF9zrc=</DigestValue>
      </Reference>
      <Reference URI="/xl/drawings/drawing8.xml?ContentType=application/vnd.openxmlformats-officedocument.drawing+xml">
        <DigestMethod Algorithm="http://www.w3.org/2001/04/xmlenc#sha256"/>
        <DigestValue>E11ifMeQfiwkxQmWT/pfuzPQBXsF440pPlm0fE5R/jQ=</DigestValue>
      </Reference>
      <Reference URI="/xl/drawings/drawing9.xml?ContentType=application/vnd.openxmlformats-officedocument.drawing+xml">
        <DigestMethod Algorithm="http://www.w3.org/2001/04/xmlenc#sha256"/>
        <DigestValue>dmOzj2GpTuNEHIqkbJBZ3o8FVkb8zhW+YZ+ZEW1KNic=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aSK4y480j9ZRGrEMhGhQO0vLvCHIWKBsS/jPpvRNc6Y=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X73yuGVbrHe6UAg6GidIe0Lfvi6VqYyWHEJC2FX10/M=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Gd6SzlkEzpfYNb+0mAJKMIEC/eas9IiaRx8J+waUJ2U=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MsAiSqN95pjyYUPTMLqcjQujrt05DW6+sjAFU7tFCxI=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4l2lDRBrXLvxCqCG56w0T91xjIYLx9zOCfyKsJgFq0Q=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xu/CwqCVSR3ot4KKMRGaXY1+ehuGpRVW3K48qSU9hLM=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epnvA64Hn1/YBCX0zjZYU3pE0Ku73XXLV5/TGK2Xn7w=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aJFQwuVbibcRWrPod5V9XTgC03pUC9olVi4tDuNloFY=</DigestValue>
      </Reference>
      <Reference URI="/xl/media/image1.png?ContentType=image/png">
        <DigestMethod Algorithm="http://www.w3.org/2001/04/xmlenc#sha256"/>
        <DigestValue>8OYiLrvrmYfz4QrMcI5iV2uZilCdKyS1J+Qx6jykc2c=</DigestValue>
      </Reference>
      <Reference URI="/xl/media/image10.png?ContentType=image/png">
        <DigestMethod Algorithm="http://www.w3.org/2001/04/xmlenc#sha256"/>
        <DigestValue>vFKkU/jKrX5NfWPodak+AXvgKk2Bbu+N3Pkzxt8gXR8=</DigestValue>
      </Reference>
      <Reference URI="/xl/media/image11.jpg?ContentType=image/jpeg">
        <DigestMethod Algorithm="http://www.w3.org/2001/04/xmlenc#sha256"/>
        <DigestValue>pN7j1/hMVCp/0iAoHmdHCsPdKqbpJ3QDdbGOt6TeHDA=</DigestValue>
      </Reference>
      <Reference URI="/xl/media/image12.jpg?ContentType=image/jpeg">
        <DigestMethod Algorithm="http://www.w3.org/2001/04/xmlenc#sha256"/>
        <DigestValue>gAzdLlHYdzaOKjaLRStPxkGlB8s8eCeB4pEARWGo9Wk=</DigestValue>
      </Reference>
      <Reference URI="/xl/media/image2.jpg?ContentType=image/jpeg">
        <DigestMethod Algorithm="http://www.w3.org/2001/04/xmlenc#sha256"/>
        <DigestValue>Na4M6IjQ81RSWj5LKeouvLDm/XAScSMZLCC1Wj2G+RA=</DigestValue>
      </Reference>
      <Reference URI="/xl/media/image3.jpg?ContentType=image/jpeg">
        <DigestMethod Algorithm="http://www.w3.org/2001/04/xmlenc#sha256"/>
        <DigestValue>cKWz7NabGJsjm/AoWESRjH7WgWgABDm2twQXOc8dsy8=</DigestValue>
      </Reference>
      <Reference URI="/xl/media/image4.jpg?ContentType=image/jpeg">
        <DigestMethod Algorithm="http://www.w3.org/2001/04/xmlenc#sha256"/>
        <DigestValue>F5zN+3bubmuaVetrhpCTtV2lwgRW1rrTMul/cT+uYZ0=</DigestValue>
      </Reference>
      <Reference URI="/xl/media/image5.jpg?ContentType=image/jpeg">
        <DigestMethod Algorithm="http://www.w3.org/2001/04/xmlenc#sha256"/>
        <DigestValue>8miRAHXlOHISvTl0mOA9ErZnr7oIWuo61RYyt3mDEf8=</DigestValue>
      </Reference>
      <Reference URI="/xl/media/image6.jpg?ContentType=image/jpeg">
        <DigestMethod Algorithm="http://www.w3.org/2001/04/xmlenc#sha256"/>
        <DigestValue>0f344Ijta8PBjlJfOoz+pWiU9Hq69xH9QMzAc/n8CoI=</DigestValue>
      </Reference>
      <Reference URI="/xl/media/image7.jpg?ContentType=image/jpeg">
        <DigestMethod Algorithm="http://www.w3.org/2001/04/xmlenc#sha256"/>
        <DigestValue>BoLSJQCCE+aVUs8zbM2wYRAyGG81gce0aTbdQD0jNIM=</DigestValue>
      </Reference>
      <Reference URI="/xl/media/image8.jpg?ContentType=image/jpeg">
        <DigestMethod Algorithm="http://www.w3.org/2001/04/xmlenc#sha256"/>
        <DigestValue>59PnFauNUmfRW0u2mRl6yu14SHO/X0XBVJToequ26fA=</DigestValue>
      </Reference>
      <Reference URI="/xl/media/image9.jpg?ContentType=image/jpeg">
        <DigestMethod Algorithm="http://www.w3.org/2001/04/xmlenc#sha256"/>
        <DigestValue>j5FxdIwHCy8XnZSzLxd3/zoqUj3LZal74me3e3HGEJM=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w4xL7+jWiYwpEd9ApOm+5E3A6OINhaSIJ5GAAYmtQBg=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1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2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3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34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35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6.bin?ContentType=application/vnd.openxmlformats-officedocument.spreadsheetml.printerSettings">
        <DigestMethod Algorithm="http://www.w3.org/2001/04/xmlenc#sha256"/>
        <DigestValue>9ikuzCd5UoB91HRf5DQkKJa5JQZWPs0Hcke7jK+Xu8E=</DigestValue>
      </Reference>
      <Reference URI="/xl/printerSettings/printerSettings37.bin?ContentType=application/vnd.openxmlformats-officedocument.spreadsheetml.printerSettings">
        <DigestMethod Algorithm="http://www.w3.org/2001/04/xmlenc#sha256"/>
        <DigestValue>lk85rrScC3PMSZYzC3wAGNhMA8F+CnG6FQLFe7plKgc=</DigestValue>
      </Reference>
      <Reference URI="/xl/printerSettings/printerSettings38.bin?ContentType=application/vnd.openxmlformats-officedocument.spreadsheetml.printerSettings">
        <DigestMethod Algorithm="http://www.w3.org/2001/04/xmlenc#sha256"/>
        <DigestValue>w4xL7+jWiYwpEd9ApOm+5E3A6OINhaSIJ5GAAYmtQBg=</DigestValue>
      </Reference>
      <Reference URI="/xl/printerSettings/printerSettings39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0.bin?ContentType=application/vnd.openxmlformats-officedocument.spreadsheetml.printerSettings">
        <DigestMethod Algorithm="http://www.w3.org/2001/04/xmlenc#sha256"/>
        <DigestValue>KIuaSCHT35KG1yyiXHxjsFrmw7B6LBy+uasSJbZl9hc=</DigestValue>
      </Reference>
      <Reference URI="/xl/printerSettings/printerSettings41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2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43.bin?ContentType=application/vnd.openxmlformats-officedocument.spreadsheetml.printerSettings">
        <DigestMethod Algorithm="http://www.w3.org/2001/04/xmlenc#sha256"/>
        <DigestValue>BFFI/ADr9UBd8nzengcggkTxQdjJU9yT+zVlsUKxq3A=</DigestValue>
      </Reference>
      <Reference URI="/xl/printerSettings/printerSettings44.bin?ContentType=application/vnd.openxmlformats-officedocument.spreadsheetml.printerSettings">
        <DigestMethod Algorithm="http://www.w3.org/2001/04/xmlenc#sha256"/>
        <DigestValue>3scNyi5Tf2E3XznmqTyBM9uy2yTrY8ReZB84gGBZ3IY=</DigestValue>
      </Reference>
      <Reference URI="/xl/printerSettings/printerSettings45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lGKLj9YD1LiblgmFrdyy7yMweLauJwXq/uNJcDCFEBU=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IWT3xpj3+JYrD3Ktdcn/qjeQsAz2UCZFJMFqS63bj+M=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PzWmbeRrfcpniV9A6a02GSaFbotaulYz8LRoLW65Prk=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G9BrypUdAy5/xlBMk8cYkFhT8VY5SbNzGlBCEon024E=</DigestValue>
      </Reference>
      <Reference URI="/xl/sharedStrings.xml?ContentType=application/vnd.openxmlformats-officedocument.spreadsheetml.sharedStrings+xml">
        <DigestMethod Algorithm="http://www.w3.org/2001/04/xmlenc#sha256"/>
        <DigestValue>zo31GG5vIoFNFjZDPu8XL1/Q7tj50K9pwWeL4SJlJ80=</DigestValue>
      </Reference>
      <Reference URI="/xl/styles.xml?ContentType=application/vnd.openxmlformats-officedocument.spreadsheetml.styles+xml">
        <DigestMethod Algorithm="http://www.w3.org/2001/04/xmlenc#sha256"/>
        <DigestValue>ALevQNZ2pXtVrSZ/JC9zi+ToD/uFsJh4vuL2jBlpfGo=</DigestValue>
      </Reference>
      <Reference URI="/xl/theme/theme1.xml?ContentType=application/vnd.openxmlformats-officedocument.theme+xml">
        <DigestMethod Algorithm="http://www.w3.org/2001/04/xmlenc#sha256"/>
        <DigestValue>oN9UzXxQfkhQYaC6PedQPrgfbfqMxwHuRHhDm98m37s=</DigestValue>
      </Reference>
      <Reference URI="/xl/workbook.xml?ContentType=application/vnd.openxmlformats-officedocument.spreadsheetml.sheet.main+xml">
        <DigestMethod Algorithm="http://www.w3.org/2001/04/xmlenc#sha256"/>
        <DigestValue>0jbQNf8g4Xk+opPiDrTZE+5jr1V0S4cyfhIgm0O7y20=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7dcxTyLaY/Fse+8esHMuwUE3LJELWdqaJi5zMlIO+TM=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wkt4f9/inMuN96/Kx2m4jP1FJ80GYPzfR0F8cxTKcL0=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SepI85VIbFuDTaqBE6wzNoKWrwJ7XXvJyOl6NWhqyx8=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8aigdT3OwC/Tp18RNleyo7Crfc6TUMWuR/2hnugV450=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n/jAn+Bk89kE0yElwYhyfNm77jaZvwFkReNHCCZmKmw=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3rCpMl6AnTmr8Ve3/a+Zj7jY7CLyTGMB3D3CD0lITXQ=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6CWA+wqADuKB4t2WjIrvhNEj0gaWbhpd6jtgWX11loo=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Uu9F6CUi1wfzwuFOsxlGh4ew1hkbf4LIbppWwHAuzCk=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LDCLzhoQE/axG1CTH0QMLc9JUeFtxRfw7xg+H3DlbHU=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ARv49h7mcZIYutuUw4mkYOs72z1efiY/tYG61YgH0cU=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oY0oKg4yB0FiSyDpS+lW7ZLMeZcI5wvg+y8nqaThVbI=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l9lw2mVdE9KcvZUXdnM0GY269YH40evC9GdMW5A1rL8=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Gd1YOAxJKc/fYoLMPRVC999nCbChHYyf+Gku3B1rd88=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SBBUe2eR1iVtaqe0KUlHM5D5vdUE8IMlY1m4VkXCbT4=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Er/vX/tNsvs1wId29YNaxOK+wpnYj9XTSCWv5GS/uGA=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1bxJCCNoV6VzZlw5TOFHZs48AJaHOyEdxLhC+DjBmV4=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F3oU5zGJDcLQyrRkAT02HNlFXOZ8hC5sP/JRg3wfRp0=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5zJqKcYf70B6kXtJWukqDFkBAmFnDgcSOH8zCrgPl5U=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zK/z6ZhTVa6T8ScSHtZ1C/GPk3jNjEHskCMySZ0kWIY=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lg4ESMRvOXDODzsRMrLpMUHqMIJetIMP8w6TTAOURpI=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lHnnYDirKb6jIxGHnqbP97pjMgmbUlToG4p69Ye0Gm8=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wnwZEvKn3xLhYDfCBKEjD91X6wvdz6kAfPdwMgpyIdo=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P1BriIcJCXq24T5oNB4VPuFKaQwWE8e0dB/rZ+Spfz4=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hCoYTopYT+oEhtakqbw+k3Zh7DUX/JmVRx1wUIj77pE=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w3Nlg+kWjkgGRYaY6NY95uDssv/9iFqO4tGPy75ld20=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C1ZSQvoirbRpH7OA8k7A5QRVTrgh8BUPf6/fORuEh6M=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9wCNsaKwrc7dyH7GRbkRkCBWj5cjzGQobA+UY1XfP+8=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88Q51w4CvAEXG2kpvftxpIjtL7OjH2W7wcCUUer25cg=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eX4oU8nF4NO1WZu2YIs9AWitcCohsrvdMeSFFdQkX0o=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yRcxBnRZ2sJAnZOlW93bs/jhAp6csNVHoMtPx5fhSSs=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nUVdzvshlLUgRaM7X4sHX/9tln+OftfDhfnaA+Y9Nzk=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bMCjIFWfpR79nf8DZ6hse5rcspwPeh+iwLGaFmBEzWM=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V6yIDlJHj8sjzRB8iR4wL/bLmQIv0QNYd4W09lPRA7k=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NFeFctMWa+BrPYOBsXlAOY3zsCgTMHQX9ETyo4vnt8Q=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HKLh3tCo84h7NYIq6VWsH8yxh7XA1o0JDpU6AAFBLx8=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Xhy7onXyb25NxSE6bSDNn+udXc+SVtVyRx5o4pKJPsU=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0ptHcv1J58/jNKpzumc49Zs8xuis95iwEBk04gWcp0g=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I/R5yBYm6QMCUJuO8adD1NqOmD8fFhRangLh6nczLNQ=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ZUfT2OwFL+c69km+s4HouS9lB/zTjD8G3bSzwaEKJ/s=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75T3TMuSQGgo+ywcEMF+wpKosUP3wm7qUHwUHW/DveI=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JCON53AeZA6YDmIDXbF4+xVUwRKdVVPFJsJgPgUaaDc=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y+WpNtGIt12R9jLFTmLLn89fEeCDfd6tGhw18EoAHwU=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MVJp8863tprfBDmup0DpyAMiEUk67Q0xvwiJqAzoe8o=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u7N3TZ1qmTdK7cI5YCv1ntf+5+KuNA82JpKsSLcTfvY=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BPMbsfxbVXRE93uJfm5Z8qEwSMHE+V8YWD0I8M99EL8=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WeT6pA+vLgfdwL/09u4RpK+COY8F8CFxGGPGLd5N2DU=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EbhNcb1cUFqCSA8qdgJ6Ubl+jdcuXtN2qyafmJ2gcS8=</DigestValue>
      </Reference>
      <Reference URI="/xl/worksheets/_rels/sheet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mT4cForHDz/T5Ha19i2kmaiuYSRMahxZ+Y2VaND3RMM=</DigestValue>
      </Reference>
      <Reference URI="/xl/worksheets/_rels/sheet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eD36O4Cein74Tnye9gjCmjpgA15wDLMoYCkYiwtbyQw=</DigestValue>
      </Reference>
      <Reference URI="/xl/worksheets/_rels/shee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6Bbz0o48hzTUTtF6fo4ewGqu0GdHL0idXEEWlAzVmQ4=</DigestValue>
      </Reference>
      <Reference URI="/xl/worksheets/_rels/shee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eSh2HCFlFxXcO+OurY/qPiKd7iPo9s124Zu7L9rX8+c=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1K1bWqm5nvoO51R7BUZIlIOaque6G+fJrJrRgQ9N50M=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Oknf9N1F5WbctEq2oK+OPG4cZWBAJsJiDMbS15/DUKU=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qTD/5yqerIqQRQhP5k8H+ZkcJE9l2zTj2rtxXrFq3M0=</DigestValue>
      </Reference>
      <Reference URI="/xl/worksheets/sheet1.xml?ContentType=application/vnd.openxmlformats-officedocument.spreadsheetml.worksheet+xml">
        <DigestMethod Algorithm="http://www.w3.org/2001/04/xmlenc#sha256"/>
        <DigestValue>zZTPQu7H+hxRJ932cELRJ+yGbqhRDkoQ1Q8azrEbEJk=</DigestValue>
      </Reference>
      <Reference URI="/xl/worksheets/sheet10.xml?ContentType=application/vnd.openxmlformats-officedocument.spreadsheetml.worksheet+xml">
        <DigestMethod Algorithm="http://www.w3.org/2001/04/xmlenc#sha256"/>
        <DigestValue>3+dHRfhbrnt/T2VfPEOsRjT8sD3wZS0r/1lnkaXY+Fc=</DigestValue>
      </Reference>
      <Reference URI="/xl/worksheets/sheet11.xml?ContentType=application/vnd.openxmlformats-officedocument.spreadsheetml.worksheet+xml">
        <DigestMethod Algorithm="http://www.w3.org/2001/04/xmlenc#sha256"/>
        <DigestValue>y2NNcnkuSH0Ay7K/Gtk5hUYHRy/NS0QkjjlnkG8mAm8=</DigestValue>
      </Reference>
      <Reference URI="/xl/worksheets/sheet12.xml?ContentType=application/vnd.openxmlformats-officedocument.spreadsheetml.worksheet+xml">
        <DigestMethod Algorithm="http://www.w3.org/2001/04/xmlenc#sha256"/>
        <DigestValue>g/E/UkB5FvUDbfgpyxTwkt5aJqil/ODsEjj9yeuEzi0=</DigestValue>
      </Reference>
      <Reference URI="/xl/worksheets/sheet13.xml?ContentType=application/vnd.openxmlformats-officedocument.spreadsheetml.worksheet+xml">
        <DigestMethod Algorithm="http://www.w3.org/2001/04/xmlenc#sha256"/>
        <DigestValue>3P8l2vD29gbFP8NeuhbB1bBbaaCXPjNaNc5OF3KbwDc=</DigestValue>
      </Reference>
      <Reference URI="/xl/worksheets/sheet14.xml?ContentType=application/vnd.openxmlformats-officedocument.spreadsheetml.worksheet+xml">
        <DigestMethod Algorithm="http://www.w3.org/2001/04/xmlenc#sha256"/>
        <DigestValue>E9A2fQxiRPvKCV+uytfxNDmUsVULOqquRpSKnd4C5As=</DigestValue>
      </Reference>
      <Reference URI="/xl/worksheets/sheet15.xml?ContentType=application/vnd.openxmlformats-officedocument.spreadsheetml.worksheet+xml">
        <DigestMethod Algorithm="http://www.w3.org/2001/04/xmlenc#sha256"/>
        <DigestValue>7rYPaAngoAvbnAaEgNipjMbt/hZAr5p7fz55DLe1Y2w=</DigestValue>
      </Reference>
      <Reference URI="/xl/worksheets/sheet16.xml?ContentType=application/vnd.openxmlformats-officedocument.spreadsheetml.worksheet+xml">
        <DigestMethod Algorithm="http://www.w3.org/2001/04/xmlenc#sha256"/>
        <DigestValue>whaecM59iRDi02OpygqStjij27eXgF8UoC9yYLQj7Zc=</DigestValue>
      </Reference>
      <Reference URI="/xl/worksheets/sheet17.xml?ContentType=application/vnd.openxmlformats-officedocument.spreadsheetml.worksheet+xml">
        <DigestMethod Algorithm="http://www.w3.org/2001/04/xmlenc#sha256"/>
        <DigestValue>B6vQudW7Do/9Aryy+v90NyYE/SsWw3wWwSy/CurlA5o=</DigestValue>
      </Reference>
      <Reference URI="/xl/worksheets/sheet18.xml?ContentType=application/vnd.openxmlformats-officedocument.spreadsheetml.worksheet+xml">
        <DigestMethod Algorithm="http://www.w3.org/2001/04/xmlenc#sha256"/>
        <DigestValue>Mgo6NXO0DXMpTO4U5YYc1HzwZXSbSAR/Zy5GtFigcLc=</DigestValue>
      </Reference>
      <Reference URI="/xl/worksheets/sheet19.xml?ContentType=application/vnd.openxmlformats-officedocument.spreadsheetml.worksheet+xml">
        <DigestMethod Algorithm="http://www.w3.org/2001/04/xmlenc#sha256"/>
        <DigestValue>fcwg4uoEicKXpNW1bMEFSG0/ECRC/mqT3LlpSSh9qH0=</DigestValue>
      </Reference>
      <Reference URI="/xl/worksheets/sheet2.xml?ContentType=application/vnd.openxmlformats-officedocument.spreadsheetml.worksheet+xml">
        <DigestMethod Algorithm="http://www.w3.org/2001/04/xmlenc#sha256"/>
        <DigestValue>3vn2K7LGFfKv2Uplpwettzuiv+6EdXvh1KEwIFrI5Y0=</DigestValue>
      </Reference>
      <Reference URI="/xl/worksheets/sheet20.xml?ContentType=application/vnd.openxmlformats-officedocument.spreadsheetml.worksheet+xml">
        <DigestMethod Algorithm="http://www.w3.org/2001/04/xmlenc#sha256"/>
        <DigestValue>ySpGtbv/MViDiQ9tptj44bKjoLqeMl4lLC75bAn6Mzs=</DigestValue>
      </Reference>
      <Reference URI="/xl/worksheets/sheet21.xml?ContentType=application/vnd.openxmlformats-officedocument.spreadsheetml.worksheet+xml">
        <DigestMethod Algorithm="http://www.w3.org/2001/04/xmlenc#sha256"/>
        <DigestValue>e6bSnDvN50Ptvuzg7Ivy5wRJlvRag3Og1dYMD/AqxuU=</DigestValue>
      </Reference>
      <Reference URI="/xl/worksheets/sheet22.xml?ContentType=application/vnd.openxmlformats-officedocument.spreadsheetml.worksheet+xml">
        <DigestMethod Algorithm="http://www.w3.org/2001/04/xmlenc#sha256"/>
        <DigestValue>+Jjf80KUvov4hrPrrzt7uvTafOjeN8dG9ju9kTvthBw=</DigestValue>
      </Reference>
      <Reference URI="/xl/worksheets/sheet23.xml?ContentType=application/vnd.openxmlformats-officedocument.spreadsheetml.worksheet+xml">
        <DigestMethod Algorithm="http://www.w3.org/2001/04/xmlenc#sha256"/>
        <DigestValue>R76uPyLuq2xW/xrgplfoMpivLr2RMMvznM9F1O4eqqA=</DigestValue>
      </Reference>
      <Reference URI="/xl/worksheets/sheet24.xml?ContentType=application/vnd.openxmlformats-officedocument.spreadsheetml.worksheet+xml">
        <DigestMethod Algorithm="http://www.w3.org/2001/04/xmlenc#sha256"/>
        <DigestValue>g6m3cguxXf4JrcX3teRICTmOFviME9US16Cc9NQHPT4=</DigestValue>
      </Reference>
      <Reference URI="/xl/worksheets/sheet25.xml?ContentType=application/vnd.openxmlformats-officedocument.spreadsheetml.worksheet+xml">
        <DigestMethod Algorithm="http://www.w3.org/2001/04/xmlenc#sha256"/>
        <DigestValue>4jpDpi+z6lWUNrYCo9N5hbNPgYffs6t6gO3DyksDyW8=</DigestValue>
      </Reference>
      <Reference URI="/xl/worksheets/sheet26.xml?ContentType=application/vnd.openxmlformats-officedocument.spreadsheetml.worksheet+xml">
        <DigestMethod Algorithm="http://www.w3.org/2001/04/xmlenc#sha256"/>
        <DigestValue>gtDQ2rXwpQ5+tETE0lUdkGQjXz/nR6ZvjsX9KYIGKJ0=</DigestValue>
      </Reference>
      <Reference URI="/xl/worksheets/sheet27.xml?ContentType=application/vnd.openxmlformats-officedocument.spreadsheetml.worksheet+xml">
        <DigestMethod Algorithm="http://www.w3.org/2001/04/xmlenc#sha256"/>
        <DigestValue>3v3mT7Kf4asr/EjnrWfz4RXSNF3iuSylwsbGZYNOt/Y=</DigestValue>
      </Reference>
      <Reference URI="/xl/worksheets/sheet28.xml?ContentType=application/vnd.openxmlformats-officedocument.spreadsheetml.worksheet+xml">
        <DigestMethod Algorithm="http://www.w3.org/2001/04/xmlenc#sha256"/>
        <DigestValue>sKgxyF8WHQPq3XwWLEKMXVCl7SutVvS/vKOAlPPvqlg=</DigestValue>
      </Reference>
      <Reference URI="/xl/worksheets/sheet29.xml?ContentType=application/vnd.openxmlformats-officedocument.spreadsheetml.worksheet+xml">
        <DigestMethod Algorithm="http://www.w3.org/2001/04/xmlenc#sha256"/>
        <DigestValue>Mh8O0nrbhRSUEDPO8uoXUts47mkzYzl/gXNFf7OPvwg=</DigestValue>
      </Reference>
      <Reference URI="/xl/worksheets/sheet3.xml?ContentType=application/vnd.openxmlformats-officedocument.spreadsheetml.worksheet+xml">
        <DigestMethod Algorithm="http://www.w3.org/2001/04/xmlenc#sha256"/>
        <DigestValue>Ui5ToSNi6xM/WnyBn+gIf+0x3iBDDSPGrV+qpUMt8JI=</DigestValue>
      </Reference>
      <Reference URI="/xl/worksheets/sheet30.xml?ContentType=application/vnd.openxmlformats-officedocument.spreadsheetml.worksheet+xml">
        <DigestMethod Algorithm="http://www.w3.org/2001/04/xmlenc#sha256"/>
        <DigestValue>4neNULWxSsbsnJ/EN4i52DOP4M8NbpyBdF4krwbAz4c=</DigestValue>
      </Reference>
      <Reference URI="/xl/worksheets/sheet31.xml?ContentType=application/vnd.openxmlformats-officedocument.spreadsheetml.worksheet+xml">
        <DigestMethod Algorithm="http://www.w3.org/2001/04/xmlenc#sha256"/>
        <DigestValue>LJ2uSY/0eOcmztvdMJ00b/5tRttcdbbvbQK10RujQ8c=</DigestValue>
      </Reference>
      <Reference URI="/xl/worksheets/sheet32.xml?ContentType=application/vnd.openxmlformats-officedocument.spreadsheetml.worksheet+xml">
        <DigestMethod Algorithm="http://www.w3.org/2001/04/xmlenc#sha256"/>
        <DigestValue>ha0Uh/2VhNbobjud/nCHV+1DeZcbfXgeM0lqMNwOJyU=</DigestValue>
      </Reference>
      <Reference URI="/xl/worksheets/sheet33.xml?ContentType=application/vnd.openxmlformats-officedocument.spreadsheetml.worksheet+xml">
        <DigestMethod Algorithm="http://www.w3.org/2001/04/xmlenc#sha256"/>
        <DigestValue>XsxyZyNCY5Tl9MbsBW/W/X12I9wul4Nj6VlI6vbquvI=</DigestValue>
      </Reference>
      <Reference URI="/xl/worksheets/sheet34.xml?ContentType=application/vnd.openxmlformats-officedocument.spreadsheetml.worksheet+xml">
        <DigestMethod Algorithm="http://www.w3.org/2001/04/xmlenc#sha256"/>
        <DigestValue>GevUr6DvXkt1WjIwcQLB8X4v4I4LOm//wuSx8TExdLY=</DigestValue>
      </Reference>
      <Reference URI="/xl/worksheets/sheet35.xml?ContentType=application/vnd.openxmlformats-officedocument.spreadsheetml.worksheet+xml">
        <DigestMethod Algorithm="http://www.w3.org/2001/04/xmlenc#sha256"/>
        <DigestValue>wOvnskB1LPmh2O1ktCRPiNODXfEKj11n2UcMOQts3CU=</DigestValue>
      </Reference>
      <Reference URI="/xl/worksheets/sheet36.xml?ContentType=application/vnd.openxmlformats-officedocument.spreadsheetml.worksheet+xml">
        <DigestMethod Algorithm="http://www.w3.org/2001/04/xmlenc#sha256"/>
        <DigestValue>BivJmPY8gpnAE4P+LyzI3BL/D45BeGaG+6gzfx0Lpm0=</DigestValue>
      </Reference>
      <Reference URI="/xl/worksheets/sheet37.xml?ContentType=application/vnd.openxmlformats-officedocument.spreadsheetml.worksheet+xml">
        <DigestMethod Algorithm="http://www.w3.org/2001/04/xmlenc#sha256"/>
        <DigestValue>vME9H31KPY1lIZ+RONdwF2qXSFSZoTfUtkH4X/zT0Ng=</DigestValue>
      </Reference>
      <Reference URI="/xl/worksheets/sheet38.xml?ContentType=application/vnd.openxmlformats-officedocument.spreadsheetml.worksheet+xml">
        <DigestMethod Algorithm="http://www.w3.org/2001/04/xmlenc#sha256"/>
        <DigestValue>UbOJ//jZ/45Gr8DuDepR60XclcBgkbxNPoo+bTHrlmA=</DigestValue>
      </Reference>
      <Reference URI="/xl/worksheets/sheet39.xml?ContentType=application/vnd.openxmlformats-officedocument.spreadsheetml.worksheet+xml">
        <DigestMethod Algorithm="http://www.w3.org/2001/04/xmlenc#sha256"/>
        <DigestValue>xhFB8obJmem5DflIw5aN+xzw08I1PHUPLrqJVSf2+a4=</DigestValue>
      </Reference>
      <Reference URI="/xl/worksheets/sheet4.xml?ContentType=application/vnd.openxmlformats-officedocument.spreadsheetml.worksheet+xml">
        <DigestMethod Algorithm="http://www.w3.org/2001/04/xmlenc#sha256"/>
        <DigestValue>2PzVOiGHaeXgM1S7poNHew8tssKiGQvgdDrGflaEZF8=</DigestValue>
      </Reference>
      <Reference URI="/xl/worksheets/sheet40.xml?ContentType=application/vnd.openxmlformats-officedocument.spreadsheetml.worksheet+xml">
        <DigestMethod Algorithm="http://www.w3.org/2001/04/xmlenc#sha256"/>
        <DigestValue>P/Wj3O6Pig3BfVJA17kHM9uxQhnHaSaCH2GTUJmmU30=</DigestValue>
      </Reference>
      <Reference URI="/xl/worksheets/sheet41.xml?ContentType=application/vnd.openxmlformats-officedocument.spreadsheetml.worksheet+xml">
        <DigestMethod Algorithm="http://www.w3.org/2001/04/xmlenc#sha256"/>
        <DigestValue>3XzhhBQ/Of0thvF++a5lAosKcvraN2HsF/IiXGLfrls=</DigestValue>
      </Reference>
      <Reference URI="/xl/worksheets/sheet42.xml?ContentType=application/vnd.openxmlformats-officedocument.spreadsheetml.worksheet+xml">
        <DigestMethod Algorithm="http://www.w3.org/2001/04/xmlenc#sha256"/>
        <DigestValue>sMCo5YCDmlyiB3dS8AMKtvZftmfdbkhqWnhiIp+lvzg=</DigestValue>
      </Reference>
      <Reference URI="/xl/worksheets/sheet43.xml?ContentType=application/vnd.openxmlformats-officedocument.spreadsheetml.worksheet+xml">
        <DigestMethod Algorithm="http://www.w3.org/2001/04/xmlenc#sha256"/>
        <DigestValue>dp1S0hmVatuXZITUtVYfsBmNFzFk+tkNKYJARXF786M=</DigestValue>
      </Reference>
      <Reference URI="/xl/worksheets/sheet44.xml?ContentType=application/vnd.openxmlformats-officedocument.spreadsheetml.worksheet+xml">
        <DigestMethod Algorithm="http://www.w3.org/2001/04/xmlenc#sha256"/>
        <DigestValue>U1BFbq1MzjpRs44MA4+zRvZ3AVEufqjACmKr+XzoHY4=</DigestValue>
      </Reference>
      <Reference URI="/xl/worksheets/sheet45.xml?ContentType=application/vnd.openxmlformats-officedocument.spreadsheetml.worksheet+xml">
        <DigestMethod Algorithm="http://www.w3.org/2001/04/xmlenc#sha256"/>
        <DigestValue>utOMIB9tRrTkMJ+okgsFCGkWCIm6JwkPJTYZ5SH0IpQ=</DigestValue>
      </Reference>
      <Reference URI="/xl/worksheets/sheet46.xml?ContentType=application/vnd.openxmlformats-officedocument.spreadsheetml.worksheet+xml">
        <DigestMethod Algorithm="http://www.w3.org/2001/04/xmlenc#sha256"/>
        <DigestValue>z3j4Gd0YhA/uTiYJUHJuShTvairVTWHs46CnCLPfcj0=</DigestValue>
      </Reference>
      <Reference URI="/xl/worksheets/sheet47.xml?ContentType=application/vnd.openxmlformats-officedocument.spreadsheetml.worksheet+xml">
        <DigestMethod Algorithm="http://www.w3.org/2001/04/xmlenc#sha256"/>
        <DigestValue>RH/g/wn2K4SY7JMoKIEkmMlvgkR9W8XsGkqvqSBsGf0=</DigestValue>
      </Reference>
      <Reference URI="/xl/worksheets/sheet48.xml?ContentType=application/vnd.openxmlformats-officedocument.spreadsheetml.worksheet+xml">
        <DigestMethod Algorithm="http://www.w3.org/2001/04/xmlenc#sha256"/>
        <DigestValue>+PL5zlri3vVrB5GXINnxB/NyzwbdM5Qp6uDtnlLmYag=</DigestValue>
      </Reference>
      <Reference URI="/xl/worksheets/sheet49.xml?ContentType=application/vnd.openxmlformats-officedocument.spreadsheetml.worksheet+xml">
        <DigestMethod Algorithm="http://www.w3.org/2001/04/xmlenc#sha256"/>
        <DigestValue>N+NqAFpWFVZ1qQ5r1Y5VLbIXhbYmNW88ZrejjK5uzP0=</DigestValue>
      </Reference>
      <Reference URI="/xl/worksheets/sheet5.xml?ContentType=application/vnd.openxmlformats-officedocument.spreadsheetml.worksheet+xml">
        <DigestMethod Algorithm="http://www.w3.org/2001/04/xmlenc#sha256"/>
        <DigestValue>pQg2DiBsh8Rif3bssQ08KZBwIDwZlLAG3XstljjFPUU=</DigestValue>
      </Reference>
      <Reference URI="/xl/worksheets/sheet50.xml?ContentType=application/vnd.openxmlformats-officedocument.spreadsheetml.worksheet+xml">
        <DigestMethod Algorithm="http://www.w3.org/2001/04/xmlenc#sha256"/>
        <DigestValue>RG5snqqOh0JBbmFCpYD1CtWbliC4i2VaZFy5t9NStBk=</DigestValue>
      </Reference>
      <Reference URI="/xl/worksheets/sheet51.xml?ContentType=application/vnd.openxmlformats-officedocument.spreadsheetml.worksheet+xml">
        <DigestMethod Algorithm="http://www.w3.org/2001/04/xmlenc#sha256"/>
        <DigestValue>nTaN+R5hf4pCXNqGMJFFWh+xcqJ6H4ymPXH3ZoRWA6o=</DigestValue>
      </Reference>
      <Reference URI="/xl/worksheets/sheet52.xml?ContentType=application/vnd.openxmlformats-officedocument.spreadsheetml.worksheet+xml">
        <DigestMethod Algorithm="http://www.w3.org/2001/04/xmlenc#sha256"/>
        <DigestValue>ijpI+f8t1GkLs7BJgs5JpLaXeBpUi33aLx4aSIAqVWk=</DigestValue>
      </Reference>
      <Reference URI="/xl/worksheets/sheet53.xml?ContentType=application/vnd.openxmlformats-officedocument.spreadsheetml.worksheet+xml">
        <DigestMethod Algorithm="http://www.w3.org/2001/04/xmlenc#sha256"/>
        <DigestValue>vHBAuIRECxEC8SJ1xlJLvkVbztSRcx3QaX3S52qlwwU=</DigestValue>
      </Reference>
      <Reference URI="/xl/worksheets/sheet54.xml?ContentType=application/vnd.openxmlformats-officedocument.spreadsheetml.worksheet+xml">
        <DigestMethod Algorithm="http://www.w3.org/2001/04/xmlenc#sha256"/>
        <DigestValue>Tn5/k52B/qRTLIEPRU1CeC0tOSdQLkXNjoYDLhFp7fA=</DigestValue>
      </Reference>
      <Reference URI="/xl/worksheets/sheet55.xml?ContentType=application/vnd.openxmlformats-officedocument.spreadsheetml.worksheet+xml">
        <DigestMethod Algorithm="http://www.w3.org/2001/04/xmlenc#sha256"/>
        <DigestValue>3JGUgbpNn5+EixgesGCP1sASq7dXPyYNsYy4Pte06so=</DigestValue>
      </Reference>
      <Reference URI="/xl/worksheets/sheet56.xml?ContentType=application/vnd.openxmlformats-officedocument.spreadsheetml.worksheet+xml">
        <DigestMethod Algorithm="http://www.w3.org/2001/04/xmlenc#sha256"/>
        <DigestValue>hpHI5rjDXQ77+izXeWICMpfVMXfBjbpz3isolSwuuOM=</DigestValue>
      </Reference>
      <Reference URI="/xl/worksheets/sheet57.xml?ContentType=application/vnd.openxmlformats-officedocument.spreadsheetml.worksheet+xml">
        <DigestMethod Algorithm="http://www.w3.org/2001/04/xmlenc#sha256"/>
        <DigestValue>66lT2KXNWorOnauPe1de8g9uS7TzQnK/HDf13F3eBZs=</DigestValue>
      </Reference>
      <Reference URI="/xl/worksheets/sheet58.xml?ContentType=application/vnd.openxmlformats-officedocument.spreadsheetml.worksheet+xml">
        <DigestMethod Algorithm="http://www.w3.org/2001/04/xmlenc#sha256"/>
        <DigestValue>/L0BzVe/Y14sidGTg2Hu3Iure71kuZdvRArqRueg2QY=</DigestValue>
      </Reference>
      <Reference URI="/xl/worksheets/sheet59.xml?ContentType=application/vnd.openxmlformats-officedocument.spreadsheetml.worksheet+xml">
        <DigestMethod Algorithm="http://www.w3.org/2001/04/xmlenc#sha256"/>
        <DigestValue>t7mcGVx4vWqfwjGVuenDeAjIEBN6xuo1+Vvqy9kBViU=</DigestValue>
      </Reference>
      <Reference URI="/xl/worksheets/sheet6.xml?ContentType=application/vnd.openxmlformats-officedocument.spreadsheetml.worksheet+xml">
        <DigestMethod Algorithm="http://www.w3.org/2001/04/xmlenc#sha256"/>
        <DigestValue>QOlxsTP77R7kWUMSy4lO/2MXctNIqkvyXYqIIrRg1kQ=</DigestValue>
      </Reference>
      <Reference URI="/xl/worksheets/sheet7.xml?ContentType=application/vnd.openxmlformats-officedocument.spreadsheetml.worksheet+xml">
        <DigestMethod Algorithm="http://www.w3.org/2001/04/xmlenc#sha256"/>
        <DigestValue>JGf7WwWUO78QErOIOOiXPOcN+0+i8JXpdZzsy//A7ag=</DigestValue>
      </Reference>
      <Reference URI="/xl/worksheets/sheet8.xml?ContentType=application/vnd.openxmlformats-officedocument.spreadsheetml.worksheet+xml">
        <DigestMethod Algorithm="http://www.w3.org/2001/04/xmlenc#sha256"/>
        <DigestValue>M0cSeAdVBwsf0f534x49nZnVKKjOq0zVxSLGv+5/hPo=</DigestValue>
      </Reference>
      <Reference URI="/xl/worksheets/sheet9.xml?ContentType=application/vnd.openxmlformats-officedocument.spreadsheetml.worksheet+xml">
        <DigestMethod Algorithm="http://www.w3.org/2001/04/xmlenc#sha256"/>
        <DigestValue>g4w/DKDpGf3OZJ10Aqp9iwAEvgBvgBa+/waXFVxsENY=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2022-10-05T07:55:51Z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16.0.12527/19</OfficeVersion>
          <ApplicationVersion>16.0.12527</ApplicationVersion>
          <Monitors>2</Monitors>
          <HorizontalResolution>1680</HorizontalResolution>
          <VerticalResolution>1050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2022-10-05T07:55:51Z</xd:SigningTime>
          <xd:SigningCertificate>
            <xd:Cert>
              <xd:CertDigest>
                <DigestMethod Algorithm="http://www.w3.org/2001/04/xmlenc#sha256"/>
                <DigestValue>XtBMMYQTSsD0gv6URs0JCfcCXn0T9+YT3yEEia0NowU=</DigestValue>
              </xd:CertDigest>
              <xd:IssuerSerial>
                <X509IssuerName>CN=CTU CA, O=CTU, C=CZ</X509IssuerName>
                <X509SerialNumber>847428326995386028779264020722771341034391324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SzCCAzOgAwIBAgIQNxsrJlotmK9MLDvOkq3t4TANBgkqhkiG9w0BAQsFADAsMQswCQYDVQQGEwJDWjEMMAoGA1UEChMDQ1RVMQ8wDQYDVQQDEwZDVFUgQ0EwHhcNMjEwNzA4MTI0MTMyWhcNMzEwNzA4MTI1MTMxWjAsMQswCQYDVQQGEwJDWjEMMAoGA1UEChMDQ1RVMQ8wDQYDVQQDEwZDVFUgQ0EwggIiMA0GCSqGSIb3DQEBAQUAA4ICDwAwggIKAoICAQDrA7SkyqTo2D3TRR3pi+0jXbvdpoVU7ne0RYqZ9B+E7nKv3yDn0YVScknI3CIfoyGD4puB6BHHozDfHpzUcVZmhWiyWXzq8Aj6snjOvtqTgCZwWnLAi4pG7VpmTZiNeluxksLEHV1zW552fZFVRYJzjKmI71qnq3BhY1zNpnHpdh40lnjIqfpEL9l5oK/6U9YXmwGUqaASQZyotRLxzKzXlN7KR0t8MhY3s4mB1aZPIPBFA3DAgtD58ZWqJpvW60V29DL2JI5JC5xjlsA9jOFadrcGhYZCYUjCmuxFFtljHtH0SL6zasJ+jh87BrtTrqa18ocuwc/8Nmj1l6uz5WUTe497bK3JFFptHACvYcyVo0Is1BULdIS/5lZDUa/Mh0+HUr538BN+7f7TODWBG5iyZM6rcPa4RmMGnsCOk9911z4J1kcvkYDyeL7ggyMogN0QXAFZ1bdWCbiVz5MzQoKOHysmwc5j8B9fqlxjTtQemjXCzc96OyWLEkQ8NtsjAi8OZUmeE7ApJUzqYWDq3rrfkxpLH5YbSOqJAN0NdsSx2H8Ns8tQw759tvon1qyubfCBB5pxZd+vjeTaiDggV33uppoC2WVM/GF34gm7u12RDmCDyke2NBfRUZvNmn/8IuEUpWDCkE9hbXKbqItdde1RLhm+i6vkTUyqiVHIKEw+9QIDAQABo2kwZzATBgkrBgEEAYI3FAIEBh4EAEMAQTAOBgNVHQ8BAf8EBAMCAYYwDwYDVR0TAQH/BAUwAwEB/zAdBgNVHQ4EFgQUdDmXdXBtpaXjjJB3NAVMwvVagLwwEAYJKwYBBAGCNxUBBAMCAQAwDQYJKoZIhvcNAQELBQADggIBADI1ERfwYfBSRyAeMIASYzqgAC4IRgkKjyK9OlgH6JJ3/M4F3gZbP/x1iuxJQ0bBJU5agsLp7/Xc9HoUbDXnDb8loajAz55BDj+De8CSPbe9XjfGhuwD8YN5ssZ7oGgLWLONPxtJHUA4VsQccKX3ptCfduBpxjDJwC9+iBG8O4e0pk30q9XYtYeCMDqm8NsML2ueed5OhnoOYzMbR35TPfOQ1ovbkZiXtwmShF+CG/JIxBB1v+ApYh2HvVtECrgGdJUbhpzqVp2IJA2MK/F/tpFFcSqVDgIoT3bIsXPwe+jfM6uOlmbJvGQ32Y5DaSqq2LBWRtMAO+aBEC3gYUWg6oLmdErW9YS1TcsxPDIGm8kqKxmE0UbqeA2i5TQmy7Wy/NyZ+846+6iWcH2mLenFuBRyaZkYyBQ8rUIblKwEeOIbi7MBf8ssqQPoStBRDFJorDQQQ+rNHX0tBM3KG54V+h6VeYbR8QfrYCQkgAYeaQfZDg7U7OG+h6uIngAbAIe1li2tBIjpPI8vRrPTLsF1fM+ig0nXhPVWdnDjoippAJ1yc+GhYiQQNKwmGEeflx0uqzsNvMrA5YYaQ66S+95pbYmu37k/lMubB9aMSvZGT9D9c/EcWaGPbsGh2tLaJAIdqiEt/Jpzy0eF46ztSmW989SDovH7v9T+wVsRpNKRjHuK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27</vt:i4>
      </vt:variant>
    </vt:vector>
  </HeadingPairs>
  <TitlesOfParts>
    <vt:vector size="86" baseType="lpstr">
      <vt:lpstr>Tab. č. 1_ Zvláštní ceny </vt:lpstr>
      <vt:lpstr>Graf 1_Přístup v pevném místě</vt:lpstr>
      <vt:lpstr>Grafy 2 a 3_Přístup v pevném m.</vt:lpstr>
      <vt:lpstr>Graf 4_Informační služby</vt:lpstr>
      <vt:lpstr>Grafy 5 a 6_Informační služby</vt:lpstr>
      <vt:lpstr>Tab. č. 2+Graf 7_Hlas-pevná</vt:lpstr>
      <vt:lpstr>Graf 8_Ceny hlas fixní sítě</vt:lpstr>
      <vt:lpstr>Graf 9_Internet FIX O2</vt:lpstr>
      <vt:lpstr>Graf 10_Internet FIX TMCZ</vt:lpstr>
      <vt:lpstr>Graf 11_Internet FIX VFN</vt:lpstr>
      <vt:lpstr>Graf 12_Internet FIX Nordic</vt:lpstr>
      <vt:lpstr>Graf 13_FIX_LTE</vt:lpstr>
      <vt:lpstr>Graf 14_Internet FIX srov. EU</vt:lpstr>
      <vt:lpstr>Graf_15 cen. srov. pevných sl.</vt:lpstr>
      <vt:lpstr>Graf_16</vt:lpstr>
      <vt:lpstr>Graf 17_prum. cena MIN-c </vt:lpstr>
      <vt:lpstr>Graf 18_MO Cena x počet M minut</vt:lpstr>
      <vt:lpstr>Graf 19_prum. cena MIN-rez</vt:lpstr>
      <vt:lpstr>Graf 20_MO Cena x počet M min R</vt:lpstr>
      <vt:lpstr>Graf 21_prum. cena MIN-pod</vt:lpstr>
      <vt:lpstr>Graf 22_MO Cena x poč. M min P</vt:lpstr>
      <vt:lpstr>Graf 23_prum. cena MIN-MNO</vt:lpstr>
      <vt:lpstr>Graf 24_prum. cena MIN-MVNO</vt:lpstr>
      <vt:lpstr>Graf 25_prum. cena SMS-c</vt:lpstr>
      <vt:lpstr>Graf 26_prum. cena SMS-R</vt:lpstr>
      <vt:lpstr>Graf 27_prum. cena SMS-P</vt:lpstr>
      <vt:lpstr>Graf 28_prum. cena SMS-MNO</vt:lpstr>
      <vt:lpstr>Graf 29_prum. cena SMS-MVNO</vt:lpstr>
      <vt:lpstr>Graf 30_prum. cena 1MB-c</vt:lpstr>
      <vt:lpstr>Graf 31_prum. cena 1MB-R</vt:lpstr>
      <vt:lpstr>Graf 32_prum. cena 1MB-P</vt:lpstr>
      <vt:lpstr>Graf 33_prum. cena 1MB-MNO</vt:lpstr>
      <vt:lpstr>Graf 34_prum. cena 1MB-MVNO</vt:lpstr>
      <vt:lpstr>Graf 34_neomez.tar.vyvoj</vt:lpstr>
      <vt:lpstr>Graf 36_poziceČR_PPP</vt:lpstr>
      <vt:lpstr>Graf 37_Teligen_2G_4Q20_PPP</vt:lpstr>
      <vt:lpstr>Graf 38_Teligen_10G_4Q20_PPP</vt:lpstr>
      <vt:lpstr>Graf 39_Teligen_30G_4Q20_PPP</vt:lpstr>
      <vt:lpstr>Graf 40_Teligen_neom.G_4Q20_PPP</vt:lpstr>
      <vt:lpstr>Graf 41_Teligen_2G_4Q17_PPP </vt:lpstr>
      <vt:lpstr>Graf 42_Teligen_10G_4Q17_PPP</vt:lpstr>
      <vt:lpstr>Graf 43_Teligen_30G_4Q17_PPP</vt:lpstr>
      <vt:lpstr>Graf 44_Teligen_neom.G_4Q17_PPP</vt:lpstr>
      <vt:lpstr>Graf 45 cen. srov. mob. služ.</vt:lpstr>
      <vt:lpstr>Grafy 46-48</vt:lpstr>
      <vt:lpstr>Tabulka č. 3_FTR</vt:lpstr>
      <vt:lpstr>Graf 49_FTR-mez.</vt:lpstr>
      <vt:lpstr>Graf 50_MTR</vt:lpstr>
      <vt:lpstr>Graf 51_MTR-mez.</vt:lpstr>
      <vt:lpstr>Graf 52_Vývoj term. cen</vt:lpstr>
      <vt:lpstr>Graf 53 - 56_LLU 3a</vt:lpstr>
      <vt:lpstr>Graf 57_MMO_3b</vt:lpstr>
      <vt:lpstr>Tabulka č. 4_Ref. nab. Fix LTE</vt:lpstr>
      <vt:lpstr>Graf 58-59_Pronajaté okruhy</vt:lpstr>
      <vt:lpstr>Tabulka č. 5_VOceny</vt:lpstr>
      <vt:lpstr>Graf 60-62_VO a MO mob. ceny</vt:lpstr>
      <vt:lpstr>Graf 63-68_VO-MO</vt:lpstr>
      <vt:lpstr>Tabulka č. 6_VOC_1MB-ref_nabMNO</vt:lpstr>
      <vt:lpstr>Tab. 7 - Graf 69-71</vt:lpstr>
      <vt:lpstr>'Graf 19_prum. cena MIN-rez'!Oblast_tisku</vt:lpstr>
      <vt:lpstr>'Graf 21_prum. cena MIN-pod'!Oblast_tisku</vt:lpstr>
      <vt:lpstr>'Graf 23_prum. cena MIN-MNO'!Oblast_tisku</vt:lpstr>
      <vt:lpstr>'Graf 24_prum. cena MIN-MVNO'!Oblast_tisku</vt:lpstr>
      <vt:lpstr>'Graf 25_prum. cena SMS-c'!Oblast_tisku</vt:lpstr>
      <vt:lpstr>'Graf 26_prum. cena SMS-R'!Oblast_tisku</vt:lpstr>
      <vt:lpstr>'Graf 27_prum. cena SMS-P'!Oblast_tisku</vt:lpstr>
      <vt:lpstr>'Graf 28_prum. cena SMS-MNO'!Oblast_tisku</vt:lpstr>
      <vt:lpstr>'Graf 29_prum. cena SMS-MVNO'!Oblast_tisku</vt:lpstr>
      <vt:lpstr>'Graf 31_prum. cena 1MB-R'!Oblast_tisku</vt:lpstr>
      <vt:lpstr>'Graf 32_prum. cena 1MB-P'!Oblast_tisku</vt:lpstr>
      <vt:lpstr>'Graf 34_neomez.tar.vyvoj'!Oblast_tisku</vt:lpstr>
      <vt:lpstr>'Graf 36_poziceČR_PPP'!Oblast_tisku</vt:lpstr>
      <vt:lpstr>'Graf 37_Teligen_2G_4Q20_PPP'!Oblast_tisku</vt:lpstr>
      <vt:lpstr>'Graf 38_Teligen_10G_4Q20_PPP'!Oblast_tisku</vt:lpstr>
      <vt:lpstr>'Graf 39_Teligen_30G_4Q20_PPP'!Oblast_tisku</vt:lpstr>
      <vt:lpstr>'Graf 40_Teligen_neom.G_4Q20_PPP'!Oblast_tisku</vt:lpstr>
      <vt:lpstr>'Graf 41_Teligen_2G_4Q17_PPP '!Oblast_tisku</vt:lpstr>
      <vt:lpstr>'Graf 42_Teligen_10G_4Q17_PPP'!Oblast_tisku</vt:lpstr>
      <vt:lpstr>'Graf 43_Teligen_30G_4Q17_PPP'!Oblast_tisku</vt:lpstr>
      <vt:lpstr>'Graf 44_Teligen_neom.G_4Q17_PPP'!Oblast_tisku</vt:lpstr>
      <vt:lpstr>'Graf 49_FTR-mez.'!Oblast_tisku</vt:lpstr>
      <vt:lpstr>'Graf 50_MTR'!Oblast_tisku</vt:lpstr>
      <vt:lpstr>'Graf 51_MTR-mez.'!Oblast_tisku</vt:lpstr>
      <vt:lpstr>'Graf 63-68_VO-MO'!Oblast_tisku</vt:lpstr>
      <vt:lpstr>'Tabulka č. 3_FTR'!Oblast_tisku</vt:lpstr>
      <vt:lpstr>'Tabulka č. 6_VOC_1MB-ref_nabMNO'!Oblast_tisku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Lucie Kepplova</dc:creator>
  <cp:keywords/>
  <dc:description/>
  <cp:lastModifiedBy>PODATELNA</cp:lastModifiedBy>
  <cp:revision/>
  <dcterms:created xsi:type="dcterms:W3CDTF">2016-11-09T19:21:42Z</dcterms:created>
  <dcterms:modified xsi:type="dcterms:W3CDTF">2022-10-05T07:54:32Z</dcterms:modified>
  <cp:category/>
  <cp:contentStatus/>
</cp:coreProperties>
</file>